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010" windowHeight="4740" activeTab="0"/>
  </bookViews>
  <sheets>
    <sheet name="Tableau 1" sheetId="1" r:id="rId1"/>
    <sheet name="Tableau 2" sheetId="2" r:id="rId2"/>
    <sheet name="Tableau 3" sheetId="3" r:id="rId3"/>
    <sheet name="Tableau 4" sheetId="4" r:id="rId4"/>
    <sheet name="Tableau 5" sheetId="5" r:id="rId5"/>
    <sheet name="Tableau 6" sheetId="6" r:id="rId6"/>
    <sheet name="Tableau 7" sheetId="7" r:id="rId7"/>
    <sheet name="Tableau 8" sheetId="8" r:id="rId8"/>
    <sheet name="Tableau 9" sheetId="9" r:id="rId9"/>
    <sheet name="Graphique 1 " sheetId="10" r:id="rId10"/>
    <sheet name="graphique 2" sheetId="11" r:id="rId11"/>
    <sheet name="graphique 3" sheetId="12" r:id="rId12"/>
    <sheet name="graphiques 4 et 5" sheetId="13" r:id="rId13"/>
  </sheets>
  <definedNames/>
  <calcPr fullCalcOnLoad="1"/>
</workbook>
</file>

<file path=xl/sharedStrings.xml><?xml version="1.0" encoding="utf-8"?>
<sst xmlns="http://schemas.openxmlformats.org/spreadsheetml/2006/main" count="276" uniqueCount="185">
  <si>
    <t>Ensemble salariés</t>
  </si>
  <si>
    <t>Syndiqués</t>
  </si>
  <si>
    <t xml:space="preserve">Salariés </t>
  </si>
  <si>
    <t>Présence de syndicats dans l’entreprise</t>
  </si>
  <si>
    <t>Présence de syndicats dans l’établissement</t>
  </si>
  <si>
    <t>Tableau 1 – Présence des syndicats dans les entreprises et dans les établissements</t>
  </si>
  <si>
    <t xml:space="preserve">Régulièrement </t>
  </si>
  <si>
    <t xml:space="preserve">en % de salariés </t>
  </si>
  <si>
    <t>Nsp</t>
  </si>
  <si>
    <t>Moins de 11</t>
  </si>
  <si>
    <t>11 à 49</t>
  </si>
  <si>
    <t>50 à 499</t>
  </si>
  <si>
    <t>500 et plus</t>
  </si>
  <si>
    <t>Ensemble</t>
  </si>
  <si>
    <t>Oui</t>
  </si>
  <si>
    <t>Non</t>
  </si>
  <si>
    <t>Source : enquête Insee SRCV 2013.</t>
  </si>
  <si>
    <t>Arrêt de travail</t>
  </si>
  <si>
    <t>Dont ayant participé</t>
  </si>
  <si>
    <t>Salariés</t>
  </si>
  <si>
    <t xml:space="preserve">Salariés syndiqués </t>
  </si>
  <si>
    <t>Ensemble population</t>
  </si>
  <si>
    <t>Participation aux élections législatives 2012</t>
  </si>
  <si>
    <t xml:space="preserve">Au moins un travail bénévole dans les 12 derniers mois </t>
  </si>
  <si>
    <t>salariés</t>
  </si>
  <si>
    <t>18-24</t>
  </si>
  <si>
    <t xml:space="preserve">40-49 </t>
  </si>
  <si>
    <t xml:space="preserve">25-29 </t>
  </si>
  <si>
    <t>30-39</t>
  </si>
  <si>
    <t xml:space="preserve">30-39 </t>
  </si>
  <si>
    <t>40-49</t>
  </si>
  <si>
    <t>en % de salariés</t>
  </si>
  <si>
    <t xml:space="preserve">De temps en temps tout le long de l'année </t>
  </si>
  <si>
    <t>De temps en temps tout le long de l'année ou à certaines périodes de l’année</t>
  </si>
  <si>
    <t>Diplôme</t>
  </si>
  <si>
    <t>Sexe</t>
  </si>
  <si>
    <t>CSP</t>
  </si>
  <si>
    <t>Secteur</t>
  </si>
  <si>
    <t>hommes</t>
  </si>
  <si>
    <t>femmes</t>
  </si>
  <si>
    <t>Age</t>
  </si>
  <si>
    <t>25-29</t>
  </si>
  <si>
    <t>50-65</t>
  </si>
  <si>
    <t>supérieur au BAC</t>
  </si>
  <si>
    <t>égal au BAC</t>
  </si>
  <si>
    <t>inférieur au BAC</t>
  </si>
  <si>
    <t>cadre</t>
  </si>
  <si>
    <t>employé</t>
  </si>
  <si>
    <t>ouvrier</t>
  </si>
  <si>
    <t>Fonction publique</t>
  </si>
  <si>
    <t>entreprises et associations</t>
  </si>
  <si>
    <t>moins de 11 salariés</t>
  </si>
  <si>
    <t>de 11 à 49</t>
  </si>
  <si>
    <t>de 50à 499</t>
  </si>
  <si>
    <t>500 salariés et plus</t>
  </si>
  <si>
    <t>Salariés syndiqués</t>
  </si>
  <si>
    <t>Syndiqués très actifs</t>
  </si>
  <si>
    <t>18-24 ans</t>
  </si>
  <si>
    <t>25-29 ans</t>
  </si>
  <si>
    <t>30-39 ans</t>
  </si>
  <si>
    <t>50-ou plu</t>
  </si>
  <si>
    <t xml:space="preserve">40- 49 ans </t>
  </si>
  <si>
    <t>REF</t>
  </si>
  <si>
    <t>marchand</t>
  </si>
  <si>
    <t>fonction publique</t>
  </si>
  <si>
    <t>profession intermédiaire</t>
  </si>
  <si>
    <t>Taille de l'établissement</t>
  </si>
  <si>
    <t xml:space="preserve">50 à 499 salariés </t>
  </si>
  <si>
    <t xml:space="preserve">moins de 11 salariés </t>
  </si>
  <si>
    <t>de 11 à 49 salariés</t>
  </si>
  <si>
    <t>Syndiqué</t>
  </si>
  <si>
    <t>Adhésion syndicale</t>
  </si>
  <si>
    <t>Non syndiqué</t>
  </si>
  <si>
    <t>... pour un salarié du secteur marchand et associatif de participer aux élections professionnelles</t>
  </si>
  <si>
    <t xml:space="preserve">... pour un salarié de faire grève </t>
  </si>
  <si>
    <t>En % de salariés  </t>
  </si>
  <si>
    <t xml:space="preserve">Source : enquête Insee SRCV 2013. </t>
  </si>
  <si>
    <t>Lecture : en 1983 l’âge moyen des salariés syndiqués était de 39 ans. 50% avaient moins de 38 ans. En 2013 l’âge moyen des salariés syndiqués est de 45 ans et 50% d’entre eux ont plus de 46 ans.</t>
  </si>
  <si>
    <t>Associations caritatives ou humanitaires</t>
  </si>
  <si>
    <t>Association de défense de droits et d'intérêts communs, de l'environnement, partis politiques</t>
  </si>
  <si>
    <t>... pour un salarié d'avoir exercé une activité bénévole</t>
  </si>
  <si>
    <t>NS</t>
  </si>
  <si>
    <t>1,6***</t>
  </si>
  <si>
    <t>3,4***</t>
  </si>
  <si>
    <t>2,0***</t>
  </si>
  <si>
    <t>1,3***</t>
  </si>
  <si>
    <t>0,7***</t>
  </si>
  <si>
    <t>0,1***</t>
  </si>
  <si>
    <t>0,3***</t>
  </si>
  <si>
    <t>0,6***</t>
  </si>
  <si>
    <t>0,5***</t>
  </si>
  <si>
    <t>0,8***</t>
  </si>
  <si>
    <t>1,4**</t>
  </si>
  <si>
    <t>0,7**</t>
  </si>
  <si>
    <t>1,2***</t>
  </si>
  <si>
    <t>1,2*</t>
  </si>
  <si>
    <t>1,5**</t>
  </si>
  <si>
    <t>*** significatif au seuil de 1 % ; ** à 5 % ; * à 10 %. NS : non significatif</t>
  </si>
  <si>
    <t xml:space="preserve">... pour un salarié d'adhérer à une association d'action sanitaire et sociale,  humanitaire et caritative </t>
  </si>
  <si>
    <t>... pour un salarié d'adhérer à une association de défense de droits et d'intérêts communs</t>
  </si>
  <si>
    <t>2,1***</t>
  </si>
  <si>
    <t>0,4***</t>
  </si>
  <si>
    <t>Régulièrement</t>
  </si>
  <si>
    <t xml:space="preserve">Rarement ou jamais </t>
  </si>
  <si>
    <t>Effectifs</t>
  </si>
  <si>
    <t>Source :  enquête Insee SRCV 2013.</t>
  </si>
  <si>
    <t>Non syndiqués</t>
  </si>
  <si>
    <t xml:space="preserve">taux net de participation  </t>
  </si>
  <si>
    <t>Lecture : 39,5 % des salariés qui ont signalé au moins un arrêt collectif du travail dans leur établissement y ont participé.</t>
  </si>
  <si>
    <t>Tableau 3 - Déclaration des salariés concernant la tenue d'élections professionnelles et leur participation, selon la taille des l'établissements</t>
  </si>
  <si>
    <t>Membres d'association de défense d'intérêts,  de l'environnement, partis politiques</t>
  </si>
  <si>
    <t>Membres d'associations caritatives ou humanitaires… (social)</t>
  </si>
  <si>
    <t>Dont:</t>
  </si>
  <si>
    <t xml:space="preserve"> exerçant une responsabilité</t>
  </si>
  <si>
    <t xml:space="preserve"> participants actifs</t>
  </si>
  <si>
    <t xml:space="preserve"> simples adhérents</t>
  </si>
  <si>
    <t>Intensité de la  participation</t>
  </si>
  <si>
    <t>Lecture : en 1983, 47,2 % des salariés syndiqués participaient régulièrement (soit au minimum une fois par mois) aux activités syndicales. 30,7 % de ces syndiqués dynamiques avaient des responsabilités et 48,5 %, bien que participants actifs, n’en avaient pas. 17,3 % de l’ensemble des salariés syndiqués déclaraient exercer une responsabilité syndicale.</t>
  </si>
  <si>
    <t>Ensemble des syndiqués</t>
  </si>
  <si>
    <t>Lecture : 59,2 % des salariés de 18 à 65 ans déclarent la présence de syndicats dans leur entreprise ; 74,5 % des salariés syndiqués déclarent la présence d’un syndicat sur le lieu de travail.</t>
  </si>
  <si>
    <r>
      <t>Lecture : 51 % des salariés syndiqués de 18 à 65 ans déclarent ne jamais participer (ou participer rarement) aux activités syndicales</t>
    </r>
    <r>
      <rPr>
        <sz val="11"/>
        <color indexed="8"/>
        <rFont val="Times New Roman"/>
        <family val="1"/>
      </rPr>
      <t>.</t>
    </r>
  </si>
  <si>
    <t>Lecture : en 1983 le taux de syndicalisation des salariés âgés de 25 à 29 ans était de 11,2 % contre 4,1 % en 2013.</t>
  </si>
  <si>
    <t>2003-2005</t>
  </si>
  <si>
    <t>2000-2002</t>
  </si>
  <si>
    <t>1997-1999</t>
  </si>
  <si>
    <t>Lecture : en 1983, 30,9% des syndiqués avaient entre 30 et 39 ans contre 27,2 % en 2013.</t>
  </si>
  <si>
    <t>ND</t>
  </si>
  <si>
    <t>Taille établissement (hors salariés de particuliers)</t>
  </si>
  <si>
    <t>Lecture : 32,3 % des syndiqués qui participent régulièrement aux activités du syndicat ont un diplôme inférieur au Bac contre 27,5 % de l’ensemble des adhérents.</t>
  </si>
  <si>
    <t>Tableau 2 - Caractéristique des salariés qui participent régulièrement aux activités syndicales</t>
  </si>
  <si>
    <t xml:space="preserve">aucun ou CEP, brevet des collèges, BEPC, brevet élémentaire </t>
  </si>
  <si>
    <t>Source : enquête Insee SRCV 2013 ; France métropolitaine.</t>
  </si>
  <si>
    <t>Graphique 1 - Participation aux activités du syndicat au cours des 12 derniers mois</t>
  </si>
  <si>
    <t>Note : Les années 1998, 2001 et 2004 correspondent aux moyennes triennales (1997-1999, 2000-2002 et 2003-2005) des enquêtes PCV. Les marqueurs indiquent des résultats d’enquêtes, pour les autres années extrapolation annuelle de la DARES.</t>
  </si>
  <si>
    <t>Sources : Enquêtes Insee Contacts entre les personnes 1982-1983, EPCV 1996-2005, SRCV 2013.</t>
  </si>
  <si>
    <t xml:space="preserve">Graphique 2:  Evolution de la participation des salariés syndiqués aux activités syndicales entre 1983 et 2013 </t>
  </si>
  <si>
    <t>Graphique 3: Taux de syndicalisation selon l'âge et l'année de l'enquête</t>
  </si>
  <si>
    <r>
      <t xml:space="preserve">Graphique 4 - </t>
    </r>
    <r>
      <rPr>
        <b/>
        <sz val="11"/>
        <color indexed="8"/>
        <rFont val="Arial"/>
        <family val="2"/>
      </rPr>
      <t>É</t>
    </r>
    <r>
      <rPr>
        <b/>
        <sz val="11"/>
        <color indexed="8"/>
        <rFont val="Calibri"/>
        <family val="2"/>
      </rPr>
      <t>volution de l'âge des salariés syndiqués entre 1983 et 2013</t>
    </r>
  </si>
  <si>
    <r>
      <t xml:space="preserve">Graphique 5 - </t>
    </r>
    <r>
      <rPr>
        <b/>
        <sz val="11"/>
        <color indexed="8"/>
        <rFont val="Arial"/>
        <family val="2"/>
      </rPr>
      <t>É</t>
    </r>
    <r>
      <rPr>
        <b/>
        <sz val="11"/>
        <color indexed="8"/>
        <rFont val="Calibri"/>
        <family val="2"/>
      </rPr>
      <t>volution de l'âge des salariés entre 1983 et 2013</t>
    </r>
  </si>
  <si>
    <t>Champ : ensemble des salariés syndiqués de 18 à 65 ans ;  France métropolitaine.</t>
  </si>
  <si>
    <r>
      <t xml:space="preserve">Lecture : 12,0 % des salariés syndiqués déclarent être membres d’au moins une association </t>
    </r>
    <r>
      <rPr>
        <sz val="9"/>
        <color indexed="8"/>
        <rFont val="Calibri"/>
        <family val="2"/>
      </rPr>
      <t>de défense d'intérêts, de l'environnement, partis politiques</t>
    </r>
  </si>
  <si>
    <t>Champ : salariés de 18 à 65 ans ; France métropolitaine.</t>
  </si>
  <si>
    <t>Champ : salariés de 18 à 65 ans ; France métropolitaine.</t>
  </si>
  <si>
    <t>Champ : ensemble des salariés de 18 à 65 ans ; France métropolitaine.</t>
  </si>
  <si>
    <t>Champ : ensemble de la population de 18-65 ans  ;  France métropolitaine.</t>
  </si>
  <si>
    <t>Champ : ensemble de la population de 18-65 ans ; France métropolitaine.</t>
  </si>
  <si>
    <r>
      <t>Source : enquête Insee SRCV 2013</t>
    </r>
    <r>
      <rPr>
        <sz val="9"/>
        <color indexed="10"/>
        <rFont val="Calibri"/>
        <family val="2"/>
      </rPr>
      <t>.</t>
    </r>
  </si>
  <si>
    <t>Sources : enquêtes Insee Contacts entre les personnes 1982-1983, EPCV 1996-2005, SRCV 2013.</t>
  </si>
  <si>
    <t>Champ : ensemble des salariés syndiqués de 18 à 65 ans ; France métropolitaine.</t>
  </si>
  <si>
    <t>Lecture : en 1983, 37,7 % des syndiqués avaient entre 30 et 39 ans contre 22 % en 2013.</t>
  </si>
  <si>
    <t>Champ : ensemble des salariés syndiqués de 18 à 65 ans ; France métropolitaine.</t>
  </si>
  <si>
    <t>Sources : Enquêtes Insee Contacts entre les personnes 1982-1983, EPCV 1996-2005, SRCV 2013.</t>
  </si>
  <si>
    <r>
      <t xml:space="preserve">Champ : ensemble des salariés de 18 à 65 an, hors salariés de particuliers ; </t>
    </r>
    <r>
      <rPr>
        <sz val="9"/>
        <color indexed="8"/>
        <rFont val="Calibri"/>
        <family val="2"/>
      </rPr>
      <t>France métropolitaine.</t>
    </r>
  </si>
  <si>
    <r>
      <t xml:space="preserve">Champ : ensemble de la population de 18-65 ans ; </t>
    </r>
    <r>
      <rPr>
        <sz val="9"/>
        <color indexed="8"/>
        <rFont val="Calibri"/>
        <family val="2"/>
      </rPr>
      <t>France métropolitaine.</t>
    </r>
  </si>
  <si>
    <t>Source : enquête Insee Contacts avec les personnes 1982-1983.</t>
  </si>
  <si>
    <t>Champ : ensemble des salariés de 18-65  ans  ; France métropolitaine.</t>
  </si>
  <si>
    <t>Champ : ensemble des salariés de 18-65 ans ; France métropolitaine.</t>
  </si>
  <si>
    <t>Champ : ensemble de salariés de 18 à 65 ans ; France métropolitaine.</t>
  </si>
  <si>
    <t>Lecture : « toutes choses égales par ailleurs » comparé à un salarié non syndiqué, un salarié syndiqué a 3,4 plus de chances d'avoir participé à des arrêts de travail dans son entreprise ; 2 fois plus de chances d’être membre d’une association de défense de droits et d'intérêts communs, de défense de l’environnement ou d’un parti politique ; il a  1,3 fois plus de chance d’avoir exercé une activité bénévole au cours des 12 mois précédant l’enquête.</t>
  </si>
  <si>
    <t>Sans objet,  pas de représentant du personnel ou n'a pas connu d'élection dans l'établissement</t>
  </si>
  <si>
    <t>Lecture : 36,3 % des salariés n’ont pas voté aux élections professionnelles alors qu’elles se sont tenues dans leurs entreprise, 52,4% des salariés qui ont connu des élections dans leurs entreprise ont participé au vote contre 47,1 % des non-syndiqués et 84,4 % des syndiqués.</t>
  </si>
  <si>
    <t xml:space="preserve">Lecture : en 1983, 33,6 % des salariés syndiqués déclaraient être membres d’associations de défense de droits et d’intérêts communs, de défense de l’environnement  ou de partis politiques contre 16,4 % de l’ensemble des salariés. </t>
  </si>
  <si>
    <t>Ensemble des salariés du secteur marchand et associatif</t>
  </si>
  <si>
    <t>Syndiqués du secteur marchand et associatif</t>
  </si>
  <si>
    <t>Ensemble des salariés</t>
  </si>
  <si>
    <t>Ensemble salariés des trois fonctions publiques</t>
  </si>
  <si>
    <t>Syndiqués des trois fonctions publiques</t>
  </si>
  <si>
    <t>4,4***</t>
  </si>
  <si>
    <t>1,5***</t>
  </si>
  <si>
    <t>0,8**</t>
  </si>
  <si>
    <t>NSP</t>
  </si>
  <si>
    <t>1,3*</t>
  </si>
  <si>
    <t>2,4***</t>
  </si>
  <si>
    <t>Tableau 4 - Analyse" toutes choses égales par ailleurs" de la probabilité …</t>
  </si>
  <si>
    <t>Rarement ou jamais</t>
  </si>
  <si>
    <t>Tableau 5 - Salariés déclarant au moins un arrêt de travail dans l'année et taux participation</t>
  </si>
  <si>
    <t>Tableau 6 - Participation citoyenne selon le statut et l’adhésion syndicale</t>
  </si>
  <si>
    <t>Tableau 7 - Fréquence et  degré de participation des salariés syndiqués aux activités syndicales en 1983</t>
  </si>
  <si>
    <r>
      <t>Tableau 8 -</t>
    </r>
    <r>
      <rPr>
        <b/>
        <sz val="9"/>
        <color indexed="8"/>
        <rFont val="Arial"/>
        <family val="2"/>
      </rPr>
      <t>Â</t>
    </r>
    <r>
      <rPr>
        <b/>
        <sz val="9"/>
        <color indexed="8"/>
        <rFont val="Calibri"/>
        <family val="2"/>
      </rPr>
      <t>ge moyen et âge médian des syndiqués et de l’ensemble des salariés selon la date de l’enquête</t>
    </r>
  </si>
  <si>
    <t>Âge moyen syndiqués</t>
  </si>
  <si>
    <t>Âge médian syndiqués</t>
  </si>
  <si>
    <t>Âge moyen salariés</t>
  </si>
  <si>
    <t>Âge médian</t>
  </si>
  <si>
    <t>Tableau 9 - Participation citoyenne selon le statut et l’adhésion syndicale en 1983</t>
  </si>
  <si>
    <r>
      <t>S</t>
    </r>
    <r>
      <rPr>
        <sz val="9"/>
        <color indexed="8"/>
        <rFont val="Calibri"/>
        <family val="2"/>
      </rPr>
      <t>ources : enquêtes Insee Contacts entre les personnes 1982-1983, enquêtes PCV 1996-2005, SRCV 2013.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</si>
</sst>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  <numFmt numFmtId="168" formatCode="0.000"/>
    <numFmt numFmtId="169" formatCode="0.000000"/>
    <numFmt numFmtId="170" formatCode="0.00000"/>
    <numFmt numFmtId="171" formatCode="0.0000"/>
    <numFmt numFmtId="172" formatCode="0.00000000"/>
    <numFmt numFmtId="173" formatCode="0.0000000"/>
    <numFmt numFmtId="174" formatCode="_-* #,##0.0\ _€_-;\-* #,##0.0\ _€_-;_-* &quot;-&quot;??\ _€_-;_-@_-"/>
    <numFmt numFmtId="175" formatCode="#,##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9"/>
      <color indexed="8"/>
      <name val="Calibri"/>
      <family val="2"/>
    </font>
    <font>
      <sz val="9"/>
      <color indexed="18"/>
      <name val="Calibri"/>
      <family val="2"/>
    </font>
    <font>
      <b/>
      <sz val="9"/>
      <color indexed="1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.8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002288"/>
      <name val="Calibri"/>
      <family val="2"/>
    </font>
    <font>
      <b/>
      <sz val="9"/>
      <color rgb="FF002288"/>
      <name val="Arial"/>
      <family val="2"/>
    </font>
    <font>
      <i/>
      <sz val="9"/>
      <color rgb="FF000000"/>
      <name val="Calibri"/>
      <family val="2"/>
    </font>
    <font>
      <sz val="9"/>
      <color rgb="FF000000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.8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9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9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27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0" fillId="0" borderId="0" xfId="0" applyFont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0" fillId="0" borderId="0" xfId="0" applyFont="1" applyAlignment="1">
      <alignment/>
    </xf>
    <xf numFmtId="0" fontId="0" fillId="0" borderId="0" xfId="0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17" fontId="60" fillId="0" borderId="0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15" xfId="0" applyNumberFormat="1" applyBorder="1" applyAlignment="1">
      <alignment horizontal="center"/>
    </xf>
    <xf numFmtId="0" fontId="62" fillId="0" borderId="16" xfId="0" applyFont="1" applyBorder="1" applyAlignment="1">
      <alignment horizontal="justify" vertical="center"/>
    </xf>
    <xf numFmtId="0" fontId="63" fillId="0" borderId="17" xfId="0" applyFont="1" applyBorder="1" applyAlignment="1">
      <alignment horizontal="justify" vertical="center" wrapText="1"/>
    </xf>
    <xf numFmtId="0" fontId="63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vertical="center"/>
    </xf>
    <xf numFmtId="167" fontId="64" fillId="33" borderId="19" xfId="0" applyNumberFormat="1" applyFont="1" applyFill="1" applyBorder="1" applyAlignment="1">
      <alignment horizontal="center" vertical="center" wrapText="1"/>
    </xf>
    <xf numFmtId="0" fontId="64" fillId="0" borderId="15" xfId="0" applyFont="1" applyBorder="1" applyAlignment="1">
      <alignment vertical="center"/>
    </xf>
    <xf numFmtId="167" fontId="64" fillId="0" borderId="14" xfId="0" applyNumberFormat="1" applyFont="1" applyBorder="1" applyAlignment="1">
      <alignment horizontal="center" vertical="center" wrapText="1"/>
    </xf>
    <xf numFmtId="167" fontId="64" fillId="33" borderId="14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justify" vertical="center"/>
    </xf>
    <xf numFmtId="0" fontId="64" fillId="0" borderId="0" xfId="0" applyFont="1" applyAlignment="1">
      <alignment/>
    </xf>
    <xf numFmtId="0" fontId="62" fillId="0" borderId="10" xfId="0" applyFont="1" applyBorder="1" applyAlignment="1">
      <alignment vertical="center" wrapText="1"/>
    </xf>
    <xf numFmtId="0" fontId="64" fillId="33" borderId="18" xfId="0" applyFont="1" applyFill="1" applyBorder="1" applyAlignment="1">
      <alignment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 wrapText="1"/>
    </xf>
    <xf numFmtId="167" fontId="64" fillId="0" borderId="15" xfId="0" applyNumberFormat="1" applyFont="1" applyBorder="1" applyAlignment="1">
      <alignment horizontal="center" vertical="center"/>
    </xf>
    <xf numFmtId="167" fontId="64" fillId="0" borderId="14" xfId="0" applyNumberFormat="1" applyFont="1" applyBorder="1" applyAlignment="1">
      <alignment horizontal="center" vertical="center"/>
    </xf>
    <xf numFmtId="167" fontId="64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0" fillId="34" borderId="0" xfId="0" applyFont="1" applyFill="1" applyAlignment="1">
      <alignment/>
    </xf>
    <xf numFmtId="0" fontId="0" fillId="34" borderId="0" xfId="0" applyFill="1" applyAlignment="1">
      <alignment/>
    </xf>
    <xf numFmtId="0" fontId="64" fillId="0" borderId="15" xfId="0" applyFont="1" applyBorder="1" applyAlignment="1">
      <alignment vertical="center" wrapText="1"/>
    </xf>
    <xf numFmtId="0" fontId="64" fillId="0" borderId="15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vertical="top" wrapText="1"/>
    </xf>
    <xf numFmtId="0" fontId="64" fillId="0" borderId="0" xfId="0" applyFont="1" applyAlignment="1">
      <alignment/>
    </xf>
    <xf numFmtId="0" fontId="66" fillId="0" borderId="0" xfId="0" applyFont="1" applyFill="1" applyBorder="1" applyAlignment="1">
      <alignment horizontal="center" vertical="top" wrapText="1"/>
    </xf>
    <xf numFmtId="0" fontId="64" fillId="0" borderId="22" xfId="0" applyFont="1" applyBorder="1" applyAlignment="1">
      <alignment vertical="center"/>
    </xf>
    <xf numFmtId="167" fontId="64" fillId="0" borderId="0" xfId="0" applyNumberFormat="1" applyFont="1" applyAlignment="1">
      <alignment horizontal="center"/>
    </xf>
    <xf numFmtId="167" fontId="64" fillId="0" borderId="0" xfId="0" applyNumberFormat="1" applyFont="1" applyAlignment="1">
      <alignment horizontal="center" wrapText="1"/>
    </xf>
    <xf numFmtId="0" fontId="64" fillId="0" borderId="0" xfId="0" applyFont="1" applyAlignment="1">
      <alignment wrapText="1"/>
    </xf>
    <xf numFmtId="0" fontId="32" fillId="0" borderId="0" xfId="0" applyFont="1" applyAlignment="1">
      <alignment/>
    </xf>
    <xf numFmtId="0" fontId="32" fillId="35" borderId="0" xfId="0" applyFont="1" applyFill="1" applyAlignment="1">
      <alignment/>
    </xf>
    <xf numFmtId="0" fontId="33" fillId="35" borderId="0" xfId="0" applyFont="1" applyFill="1" applyBorder="1" applyAlignment="1">
      <alignment horizontal="center" vertical="top" wrapText="1"/>
    </xf>
    <xf numFmtId="0" fontId="32" fillId="35" borderId="0" xfId="0" applyFont="1" applyFill="1" applyBorder="1" applyAlignment="1">
      <alignment vertical="top"/>
    </xf>
    <xf numFmtId="1" fontId="33" fillId="35" borderId="0" xfId="0" applyNumberFormat="1" applyFont="1" applyFill="1" applyBorder="1" applyAlignment="1">
      <alignment horizontal="center" vertical="top" wrapText="1"/>
    </xf>
    <xf numFmtId="0" fontId="67" fillId="0" borderId="15" xfId="0" applyFont="1" applyBorder="1" applyAlignment="1">
      <alignment vertical="center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8" fillId="0" borderId="15" xfId="0" applyFont="1" applyBorder="1" applyAlignment="1">
      <alignment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/>
    </xf>
    <xf numFmtId="0" fontId="68" fillId="0" borderId="15" xfId="0" applyFont="1" applyBorder="1" applyAlignment="1">
      <alignment horizontal="justify" vertical="center" wrapText="1"/>
    </xf>
    <xf numFmtId="0" fontId="68" fillId="0" borderId="23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70" fillId="33" borderId="0" xfId="0" applyFont="1" applyFill="1" applyAlignment="1">
      <alignment vertical="center"/>
    </xf>
    <xf numFmtId="0" fontId="69" fillId="35" borderId="0" xfId="0" applyFont="1" applyFill="1" applyBorder="1" applyAlignment="1">
      <alignment/>
    </xf>
    <xf numFmtId="0" fontId="70" fillId="35" borderId="0" xfId="0" applyFont="1" applyFill="1" applyBorder="1" applyAlignment="1">
      <alignment horizontal="center" vertical="center" wrapText="1"/>
    </xf>
    <xf numFmtId="0" fontId="70" fillId="35" borderId="0" xfId="0" applyFont="1" applyFill="1" applyBorder="1" applyAlignment="1">
      <alignment horizontal="center" vertical="center"/>
    </xf>
    <xf numFmtId="0" fontId="71" fillId="35" borderId="0" xfId="0" applyFont="1" applyFill="1" applyBorder="1" applyAlignment="1">
      <alignment horizontal="center" vertical="center" wrapText="1"/>
    </xf>
    <xf numFmtId="0" fontId="63" fillId="35" borderId="0" xfId="0" applyFont="1" applyFill="1" applyBorder="1" applyAlignment="1">
      <alignment vertical="center"/>
    </xf>
    <xf numFmtId="0" fontId="70" fillId="0" borderId="23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vertical="center"/>
    </xf>
    <xf numFmtId="0" fontId="71" fillId="0" borderId="14" xfId="0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71" fillId="0" borderId="27" xfId="0" applyFont="1" applyFill="1" applyBorder="1" applyAlignment="1">
      <alignment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36" borderId="18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70" fillId="0" borderId="29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17" fontId="60" fillId="0" borderId="30" xfId="0" applyNumberFormat="1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23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70" fillId="0" borderId="11" xfId="0" applyFont="1" applyFill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 readingOrder="1"/>
    </xf>
    <xf numFmtId="0" fontId="64" fillId="0" borderId="15" xfId="0" applyFont="1" applyFill="1" applyBorder="1" applyAlignment="1">
      <alignment vertical="center" wrapText="1"/>
    </xf>
    <xf numFmtId="167" fontId="63" fillId="33" borderId="14" xfId="0" applyNumberFormat="1" applyFont="1" applyFill="1" applyBorder="1" applyAlignment="1">
      <alignment horizontal="center" vertical="center" wrapText="1"/>
    </xf>
    <xf numFmtId="167" fontId="64" fillId="33" borderId="10" xfId="0" applyNumberFormat="1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167" fontId="64" fillId="33" borderId="18" xfId="0" applyNumberFormat="1" applyFont="1" applyFill="1" applyBorder="1" applyAlignment="1">
      <alignment horizontal="center" vertical="center" wrapText="1"/>
    </xf>
    <xf numFmtId="167" fontId="64" fillId="0" borderId="18" xfId="0" applyNumberFormat="1" applyFont="1" applyBorder="1" applyAlignment="1">
      <alignment horizontal="center"/>
    </xf>
    <xf numFmtId="0" fontId="63" fillId="0" borderId="15" xfId="0" applyFont="1" applyBorder="1" applyAlignment="1">
      <alignment vertical="center" wrapText="1"/>
    </xf>
    <xf numFmtId="167" fontId="63" fillId="33" borderId="18" xfId="0" applyNumberFormat="1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left" vertical="center" wrapText="1"/>
    </xf>
    <xf numFmtId="0" fontId="73" fillId="0" borderId="15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64" fillId="0" borderId="32" xfId="0" applyFont="1" applyBorder="1" applyAlignment="1">
      <alignment vertical="center"/>
    </xf>
    <xf numFmtId="0" fontId="62" fillId="33" borderId="30" xfId="0" applyFont="1" applyFill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8" fillId="0" borderId="30" xfId="0" applyFont="1" applyFill="1" applyBorder="1" applyAlignment="1">
      <alignment horizontal="center" vertical="center" wrapText="1"/>
    </xf>
    <xf numFmtId="167" fontId="73" fillId="0" borderId="18" xfId="0" applyNumberFormat="1" applyFont="1" applyFill="1" applyBorder="1" applyAlignment="1">
      <alignment horizontal="center" vertical="center" wrapText="1"/>
    </xf>
    <xf numFmtId="0" fontId="74" fillId="0" borderId="24" xfId="0" applyFont="1" applyBorder="1" applyAlignment="1">
      <alignment vertical="center"/>
    </xf>
    <xf numFmtId="1" fontId="67" fillId="0" borderId="14" xfId="0" applyNumberFormat="1" applyFont="1" applyBorder="1" applyAlignment="1">
      <alignment horizontal="center" vertical="center" wrapText="1"/>
    </xf>
    <xf numFmtId="1" fontId="62" fillId="33" borderId="18" xfId="0" applyNumberFormat="1" applyFont="1" applyFill="1" applyBorder="1" applyAlignment="1">
      <alignment horizontal="center" vertical="center" wrapText="1"/>
    </xf>
    <xf numFmtId="1" fontId="67" fillId="0" borderId="14" xfId="0" applyNumberFormat="1" applyFont="1" applyBorder="1" applyAlignment="1">
      <alignment horizontal="center" vertical="center"/>
    </xf>
    <xf numFmtId="1" fontId="62" fillId="33" borderId="14" xfId="0" applyNumberFormat="1" applyFont="1" applyFill="1" applyBorder="1" applyAlignment="1">
      <alignment horizontal="center" vertical="center" wrapText="1"/>
    </xf>
    <xf numFmtId="1" fontId="62" fillId="33" borderId="15" xfId="0" applyNumberFormat="1" applyFont="1" applyFill="1" applyBorder="1" applyAlignment="1">
      <alignment horizontal="center" vertical="center" wrapText="1"/>
    </xf>
    <xf numFmtId="0" fontId="75" fillId="0" borderId="21" xfId="0" applyFont="1" applyFill="1" applyBorder="1" applyAlignment="1">
      <alignment vertical="center" wrapText="1"/>
    </xf>
    <xf numFmtId="167" fontId="69" fillId="0" borderId="10" xfId="0" applyNumberFormat="1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 wrapText="1"/>
    </xf>
    <xf numFmtId="167" fontId="69" fillId="0" borderId="15" xfId="0" applyNumberFormat="1" applyFont="1" applyFill="1" applyBorder="1" applyAlignment="1">
      <alignment horizontal="center" vertical="center" wrapText="1"/>
    </xf>
    <xf numFmtId="167" fontId="6" fillId="0" borderId="15" xfId="0" applyNumberFormat="1" applyFont="1" applyFill="1" applyBorder="1" applyAlignment="1">
      <alignment horizontal="center" vertical="center" wrapText="1"/>
    </xf>
    <xf numFmtId="0" fontId="60" fillId="0" borderId="32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20" xfId="0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75" fillId="0" borderId="18" xfId="0" applyFont="1" applyFill="1" applyBorder="1" applyAlignment="1">
      <alignment vertical="center" wrapText="1"/>
    </xf>
    <xf numFmtId="0" fontId="73" fillId="0" borderId="0" xfId="0" applyFont="1" applyAlignment="1">
      <alignment horizontal="left" vertical="center" readingOrder="1"/>
    </xf>
    <xf numFmtId="167" fontId="62" fillId="0" borderId="0" xfId="0" applyNumberFormat="1" applyFont="1" applyBorder="1" applyAlignment="1">
      <alignment horizontal="center" vertical="center"/>
    </xf>
    <xf numFmtId="167" fontId="62" fillId="0" borderId="10" xfId="0" applyNumberFormat="1" applyFont="1" applyBorder="1" applyAlignment="1">
      <alignment horizontal="center" vertical="center"/>
    </xf>
    <xf numFmtId="167" fontId="62" fillId="0" borderId="31" xfId="0" applyNumberFormat="1" applyFont="1" applyBorder="1" applyAlignment="1">
      <alignment horizontal="center" vertical="center"/>
    </xf>
    <xf numFmtId="167" fontId="62" fillId="0" borderId="18" xfId="0" applyNumberFormat="1" applyFont="1" applyBorder="1" applyAlignment="1">
      <alignment horizontal="center" vertical="center"/>
    </xf>
    <xf numFmtId="167" fontId="62" fillId="0" borderId="13" xfId="0" applyNumberFormat="1" applyFont="1" applyBorder="1" applyAlignment="1">
      <alignment horizontal="center" vertical="center"/>
    </xf>
    <xf numFmtId="167" fontId="62" fillId="0" borderId="15" xfId="0" applyNumberFormat="1" applyFont="1" applyBorder="1" applyAlignment="1">
      <alignment horizontal="center" vertical="center"/>
    </xf>
    <xf numFmtId="167" fontId="64" fillId="0" borderId="14" xfId="0" applyNumberFormat="1" applyFont="1" applyBorder="1" applyAlignment="1">
      <alignment horizontal="center" vertical="center"/>
    </xf>
    <xf numFmtId="167" fontId="68" fillId="0" borderId="14" xfId="0" applyNumberFormat="1" applyFont="1" applyBorder="1" applyAlignment="1">
      <alignment horizontal="center" vertical="center"/>
    </xf>
    <xf numFmtId="0" fontId="76" fillId="35" borderId="18" xfId="0" applyFont="1" applyFill="1" applyBorder="1" applyAlignment="1">
      <alignment horizontal="center"/>
    </xf>
    <xf numFmtId="0" fontId="77" fillId="35" borderId="31" xfId="0" applyFont="1" applyFill="1" applyBorder="1" applyAlignment="1">
      <alignment horizontal="center"/>
    </xf>
    <xf numFmtId="0" fontId="77" fillId="35" borderId="18" xfId="0" applyFont="1" applyFill="1" applyBorder="1" applyAlignment="1">
      <alignment horizontal="center"/>
    </xf>
    <xf numFmtId="0" fontId="76" fillId="35" borderId="31" xfId="0" applyFont="1" applyFill="1" applyBorder="1" applyAlignment="1">
      <alignment horizontal="center"/>
    </xf>
    <xf numFmtId="167" fontId="77" fillId="0" borderId="0" xfId="0" applyNumberFormat="1" applyFont="1" applyBorder="1" applyAlignment="1">
      <alignment horizontal="center" vertical="center"/>
    </xf>
    <xf numFmtId="167" fontId="77" fillId="0" borderId="10" xfId="0" applyNumberFormat="1" applyFont="1" applyBorder="1" applyAlignment="1">
      <alignment horizontal="center" vertical="center"/>
    </xf>
    <xf numFmtId="167" fontId="69" fillId="0" borderId="18" xfId="0" applyNumberFormat="1" applyFont="1" applyFill="1" applyBorder="1" applyAlignment="1">
      <alignment horizontal="center" vertical="center" wrapText="1"/>
    </xf>
    <xf numFmtId="167" fontId="77" fillId="0" borderId="31" xfId="0" applyNumberFormat="1" applyFont="1" applyBorder="1" applyAlignment="1">
      <alignment horizontal="center" vertical="center"/>
    </xf>
    <xf numFmtId="167" fontId="77" fillId="0" borderId="18" xfId="0" applyNumberFormat="1" applyFont="1" applyBorder="1" applyAlignment="1">
      <alignment horizontal="center" vertical="center"/>
    </xf>
    <xf numFmtId="167" fontId="6" fillId="0" borderId="18" xfId="0" applyNumberFormat="1" applyFont="1" applyFill="1" applyBorder="1" applyAlignment="1">
      <alignment horizontal="center" vertical="center" wrapText="1"/>
    </xf>
    <xf numFmtId="167" fontId="77" fillId="0" borderId="13" xfId="0" applyNumberFormat="1" applyFont="1" applyBorder="1" applyAlignment="1">
      <alignment horizontal="center" vertical="center"/>
    </xf>
    <xf numFmtId="167" fontId="77" fillId="0" borderId="15" xfId="0" applyNumberFormat="1" applyFont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64" fillId="0" borderId="0" xfId="0" applyFont="1" applyAlignment="1">
      <alignment vertical="center"/>
    </xf>
    <xf numFmtId="167" fontId="64" fillId="0" borderId="0" xfId="0" applyNumberFormat="1" applyFont="1" applyAlignment="1">
      <alignment horizontal="center" vertical="center"/>
    </xf>
    <xf numFmtId="0" fontId="64" fillId="0" borderId="33" xfId="0" applyFont="1" applyBorder="1" applyAlignment="1">
      <alignment vertical="center" wrapText="1"/>
    </xf>
    <xf numFmtId="167" fontId="64" fillId="0" borderId="34" xfId="0" applyNumberFormat="1" applyFont="1" applyBorder="1" applyAlignment="1">
      <alignment horizontal="center" vertical="center" wrapText="1"/>
    </xf>
    <xf numFmtId="167" fontId="64" fillId="0" borderId="35" xfId="0" applyNumberFormat="1" applyFont="1" applyBorder="1" applyAlignment="1">
      <alignment horizontal="center" vertical="center" wrapText="1"/>
    </xf>
    <xf numFmtId="167" fontId="64" fillId="0" borderId="36" xfId="0" applyNumberFormat="1" applyFont="1" applyBorder="1" applyAlignment="1">
      <alignment horizontal="center" vertical="center"/>
    </xf>
    <xf numFmtId="167" fontId="64" fillId="0" borderId="37" xfId="0" applyNumberFormat="1" applyFont="1" applyBorder="1" applyAlignment="1">
      <alignment horizontal="center" vertical="center"/>
    </xf>
    <xf numFmtId="0" fontId="64" fillId="0" borderId="38" xfId="0" applyFont="1" applyBorder="1" applyAlignment="1">
      <alignment vertical="center"/>
    </xf>
    <xf numFmtId="167" fontId="64" fillId="0" borderId="39" xfId="0" applyNumberFormat="1" applyFont="1" applyBorder="1" applyAlignment="1">
      <alignment horizontal="center" vertical="center"/>
    </xf>
    <xf numFmtId="167" fontId="64" fillId="0" borderId="40" xfId="0" applyNumberFormat="1" applyFont="1" applyBorder="1" applyAlignment="1">
      <alignment horizontal="center" vertical="center"/>
    </xf>
    <xf numFmtId="0" fontId="64" fillId="0" borderId="41" xfId="0" applyFont="1" applyBorder="1" applyAlignment="1">
      <alignment vertical="center"/>
    </xf>
    <xf numFmtId="167" fontId="64" fillId="0" borderId="42" xfId="0" applyNumberFormat="1" applyFont="1" applyBorder="1" applyAlignment="1">
      <alignment horizontal="center" vertical="center"/>
    </xf>
    <xf numFmtId="167" fontId="64" fillId="0" borderId="43" xfId="0" applyNumberFormat="1" applyFont="1" applyBorder="1" applyAlignment="1">
      <alignment horizontal="center" vertical="center"/>
    </xf>
    <xf numFmtId="1" fontId="64" fillId="0" borderId="0" xfId="0" applyNumberFormat="1" applyFont="1" applyAlignment="1">
      <alignment/>
    </xf>
    <xf numFmtId="0" fontId="68" fillId="0" borderId="0" xfId="0" applyFont="1" applyAlignment="1">
      <alignment/>
    </xf>
    <xf numFmtId="0" fontId="64" fillId="0" borderId="0" xfId="0" applyFont="1" applyAlignment="1">
      <alignment horizontal="justify" vertical="center"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2" fontId="0" fillId="35" borderId="11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35" borderId="0" xfId="0" applyFill="1" applyAlignment="1">
      <alignment/>
    </xf>
    <xf numFmtId="0" fontId="60" fillId="35" borderId="0" xfId="0" applyFont="1" applyFill="1" applyAlignment="1">
      <alignment/>
    </xf>
    <xf numFmtId="0" fontId="64" fillId="35" borderId="0" xfId="0" applyFont="1" applyFill="1" applyAlignment="1">
      <alignment horizontal="center" vertical="center"/>
    </xf>
    <xf numFmtId="2" fontId="0" fillId="35" borderId="15" xfId="0" applyNumberFormat="1" applyFill="1" applyBorder="1" applyAlignment="1">
      <alignment/>
    </xf>
    <xf numFmtId="0" fontId="3" fillId="35" borderId="0" xfId="0" applyFont="1" applyFill="1" applyBorder="1" applyAlignment="1">
      <alignment horizontal="center" vertical="center" wrapText="1"/>
    </xf>
    <xf numFmtId="167" fontId="2" fillId="35" borderId="0" xfId="0" applyNumberFormat="1" applyFont="1" applyFill="1" applyBorder="1" applyAlignment="1">
      <alignment horizontal="center" vertical="center" wrapText="1"/>
    </xf>
    <xf numFmtId="167" fontId="78" fillId="0" borderId="0" xfId="0" applyNumberFormat="1" applyFont="1" applyBorder="1" applyAlignment="1">
      <alignment horizontal="center"/>
    </xf>
    <xf numFmtId="167" fontId="42" fillId="0" borderId="0" xfId="0" applyNumberFormat="1" applyFont="1" applyBorder="1" applyAlignment="1">
      <alignment horizontal="center"/>
    </xf>
    <xf numFmtId="167" fontId="79" fillId="0" borderId="0" xfId="0" applyNumberFormat="1" applyFont="1" applyBorder="1" applyAlignment="1">
      <alignment horizontal="center"/>
    </xf>
    <xf numFmtId="167" fontId="60" fillId="0" borderId="0" xfId="0" applyNumberFormat="1" applyFont="1" applyBorder="1" applyAlignment="1">
      <alignment horizontal="center"/>
    </xf>
    <xf numFmtId="0" fontId="64" fillId="0" borderId="0" xfId="0" applyFont="1" applyAlignment="1">
      <alignment/>
    </xf>
    <xf numFmtId="2" fontId="64" fillId="35" borderId="10" xfId="0" applyNumberFormat="1" applyFont="1" applyFill="1" applyBorder="1" applyAlignment="1">
      <alignment/>
    </xf>
    <xf numFmtId="0" fontId="64" fillId="0" borderId="0" xfId="0" applyFont="1" applyBorder="1" applyAlignment="1">
      <alignment/>
    </xf>
    <xf numFmtId="0" fontId="70" fillId="0" borderId="32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30" xfId="0" applyFont="1" applyFill="1" applyBorder="1" applyAlignment="1">
      <alignment horizontal="center" vertical="center" wrapText="1"/>
    </xf>
    <xf numFmtId="0" fontId="70" fillId="0" borderId="31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justify" vertical="center"/>
    </xf>
    <xf numFmtId="0" fontId="64" fillId="0" borderId="0" xfId="0" applyFont="1" applyAlignment="1">
      <alignment horizontal="justify" vertical="center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1" fillId="0" borderId="18" xfId="0" applyFont="1" applyFill="1" applyBorder="1" applyAlignment="1">
      <alignment vertical="center" wrapText="1"/>
    </xf>
    <xf numFmtId="0" fontId="71" fillId="0" borderId="44" xfId="0" applyFont="1" applyFill="1" applyBorder="1" applyAlignment="1">
      <alignment vertical="center" wrapText="1"/>
    </xf>
    <xf numFmtId="0" fontId="71" fillId="0" borderId="45" xfId="0" applyFont="1" applyFill="1" applyBorder="1" applyAlignment="1">
      <alignment vertical="center" wrapText="1"/>
    </xf>
    <xf numFmtId="0" fontId="71" fillId="0" borderId="15" xfId="0" applyFont="1" applyFill="1" applyBorder="1" applyAlignment="1">
      <alignment vertical="center" wrapText="1"/>
    </xf>
    <xf numFmtId="0" fontId="70" fillId="36" borderId="11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vertical="center" wrapText="1"/>
    </xf>
    <xf numFmtId="0" fontId="70" fillId="0" borderId="18" xfId="0" applyFont="1" applyFill="1" applyBorder="1" applyAlignment="1">
      <alignment vertical="center" wrapText="1"/>
    </xf>
    <xf numFmtId="0" fontId="32" fillId="35" borderId="18" xfId="0" applyFont="1" applyFill="1" applyBorder="1" applyAlignment="1">
      <alignment/>
    </xf>
    <xf numFmtId="0" fontId="32" fillId="35" borderId="18" xfId="0" applyFont="1" applyFill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63" fillId="0" borderId="0" xfId="0" applyFont="1" applyBorder="1" applyAlignment="1">
      <alignment vertical="center"/>
    </xf>
    <xf numFmtId="0" fontId="63" fillId="0" borderId="20" xfId="0" applyFont="1" applyBorder="1" applyAlignment="1">
      <alignment horizontal="justify" vertical="center"/>
    </xf>
    <xf numFmtId="0" fontId="64" fillId="0" borderId="0" xfId="0" applyFont="1" applyAlignment="1">
      <alignment/>
    </xf>
    <xf numFmtId="0" fontId="63" fillId="0" borderId="31" xfId="0" applyFont="1" applyBorder="1" applyAlignment="1">
      <alignment horizontal="justify" vertical="center"/>
    </xf>
    <xf numFmtId="0" fontId="63" fillId="0" borderId="0" xfId="0" applyFont="1" applyAlignment="1">
      <alignment vertical="center"/>
    </xf>
    <xf numFmtId="0" fontId="71" fillId="33" borderId="24" xfId="0" applyFont="1" applyFill="1" applyBorder="1" applyAlignment="1">
      <alignment vertical="center" wrapText="1"/>
    </xf>
    <xf numFmtId="0" fontId="71" fillId="33" borderId="21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0" fontId="71" fillId="33" borderId="13" xfId="0" applyFont="1" applyFill="1" applyBorder="1" applyAlignment="1">
      <alignment horizontal="center" vertical="center" wrapText="1"/>
    </xf>
    <xf numFmtId="0" fontId="63" fillId="0" borderId="13" xfId="0" applyFont="1" applyBorder="1" applyAlignment="1">
      <alignment horizontal="justify" vertical="center"/>
    </xf>
    <xf numFmtId="0" fontId="64" fillId="0" borderId="12" xfId="0" applyFont="1" applyBorder="1" applyAlignment="1">
      <alignment horizontal="justify" vertical="center"/>
    </xf>
    <xf numFmtId="0" fontId="64" fillId="0" borderId="0" xfId="0" applyFont="1" applyAlignment="1">
      <alignment horizontal="justify" vertical="center"/>
    </xf>
    <xf numFmtId="0" fontId="68" fillId="0" borderId="0" xfId="0" applyFont="1" applyAlignment="1">
      <alignment vertical="center" wrapText="1"/>
    </xf>
    <xf numFmtId="0" fontId="63" fillId="0" borderId="22" xfId="0" applyFont="1" applyBorder="1" applyAlignment="1">
      <alignment vertical="center"/>
    </xf>
    <xf numFmtId="0" fontId="63" fillId="0" borderId="36" xfId="0" applyFont="1" applyBorder="1" applyAlignment="1">
      <alignment vertical="center"/>
    </xf>
    <xf numFmtId="0" fontId="63" fillId="0" borderId="37" xfId="0" applyFont="1" applyBorder="1" applyAlignment="1">
      <alignment vertical="center"/>
    </xf>
    <xf numFmtId="0" fontId="68" fillId="0" borderId="0" xfId="0" applyFont="1" applyAlignment="1">
      <alignment horizontal="justify" vertical="center"/>
    </xf>
    <xf numFmtId="0" fontId="68" fillId="0" borderId="12" xfId="0" applyFont="1" applyBorder="1" applyAlignment="1">
      <alignment horizontal="justify" vertical="center"/>
    </xf>
    <xf numFmtId="0" fontId="63" fillId="0" borderId="46" xfId="0" applyFont="1" applyBorder="1" applyAlignment="1">
      <alignment horizontal="justify" vertical="center"/>
    </xf>
    <xf numFmtId="0" fontId="63" fillId="0" borderId="47" xfId="0" applyFont="1" applyBorder="1" applyAlignment="1">
      <alignment horizontal="justify" vertical="center"/>
    </xf>
    <xf numFmtId="0" fontId="63" fillId="0" borderId="48" xfId="0" applyFont="1" applyBorder="1" applyAlignment="1">
      <alignment horizontal="justify" vertical="center"/>
    </xf>
    <xf numFmtId="0" fontId="63" fillId="33" borderId="20" xfId="0" applyFont="1" applyFill="1" applyBorder="1" applyAlignment="1">
      <alignment horizontal="left" vertical="center" wrapText="1"/>
    </xf>
    <xf numFmtId="0" fontId="63" fillId="33" borderId="31" xfId="0" applyFont="1" applyFill="1" applyBorder="1" applyAlignment="1">
      <alignment horizontal="left" vertical="center" wrapText="1"/>
    </xf>
    <xf numFmtId="0" fontId="63" fillId="33" borderId="19" xfId="0" applyFont="1" applyFill="1" applyBorder="1" applyAlignment="1">
      <alignment horizontal="left" vertical="center" wrapText="1"/>
    </xf>
    <xf numFmtId="0" fontId="64" fillId="0" borderId="0" xfId="0" applyFont="1" applyAlignment="1">
      <alignment horizontal="justify" vertical="center"/>
    </xf>
    <xf numFmtId="0" fontId="70" fillId="0" borderId="20" xfId="0" applyFont="1" applyFill="1" applyBorder="1" applyAlignment="1">
      <alignment horizontal="center" vertical="center" wrapText="1"/>
    </xf>
    <xf numFmtId="0" fontId="70" fillId="0" borderId="31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justify" vertical="center"/>
    </xf>
    <xf numFmtId="0" fontId="64" fillId="0" borderId="0" xfId="0" applyFont="1" applyBorder="1" applyAlignment="1">
      <alignment horizontal="justify" vertical="center"/>
    </xf>
    <xf numFmtId="0" fontId="63" fillId="0" borderId="0" xfId="0" applyFont="1" applyBorder="1" applyAlignment="1">
      <alignment vertical="center"/>
    </xf>
    <xf numFmtId="0" fontId="71" fillId="37" borderId="20" xfId="0" applyFont="1" applyFill="1" applyBorder="1" applyAlignment="1">
      <alignment vertical="center" wrapText="1"/>
    </xf>
    <xf numFmtId="0" fontId="71" fillId="37" borderId="31" xfId="0" applyFont="1" applyFill="1" applyBorder="1" applyAlignment="1">
      <alignment vertical="center" wrapText="1"/>
    </xf>
    <xf numFmtId="0" fontId="71" fillId="37" borderId="19" xfId="0" applyFont="1" applyFill="1" applyBorder="1" applyAlignment="1">
      <alignment vertical="center" wrapText="1"/>
    </xf>
    <xf numFmtId="0" fontId="63" fillId="0" borderId="13" xfId="0" applyFont="1" applyBorder="1" applyAlignment="1">
      <alignment vertical="center"/>
    </xf>
    <xf numFmtId="0" fontId="70" fillId="0" borderId="12" xfId="0" applyFont="1" applyBorder="1" applyAlignment="1">
      <alignment horizontal="justify" vertical="center"/>
    </xf>
    <xf numFmtId="0" fontId="70" fillId="0" borderId="0" xfId="0" applyFont="1" applyAlignment="1">
      <alignment horizontal="justify" vertical="center"/>
    </xf>
    <xf numFmtId="0" fontId="68" fillId="0" borderId="0" xfId="0" applyFont="1" applyAlignment="1">
      <alignment vertical="center" wrapText="1"/>
    </xf>
    <xf numFmtId="0" fontId="80" fillId="0" borderId="13" xfId="0" applyFont="1" applyBorder="1" applyAlignment="1">
      <alignment horizontal="justify" vertical="center"/>
    </xf>
    <xf numFmtId="0" fontId="68" fillId="0" borderId="0" xfId="0" applyFont="1" applyAlignment="1">
      <alignment vertical="center"/>
    </xf>
    <xf numFmtId="0" fontId="60" fillId="33" borderId="32" xfId="0" applyFont="1" applyFill="1" applyBorder="1" applyAlignment="1">
      <alignment horizontal="left" vertical="center" wrapText="1"/>
    </xf>
    <xf numFmtId="0" fontId="60" fillId="33" borderId="30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63" fillId="0" borderId="20" xfId="0" applyFont="1" applyBorder="1" applyAlignment="1">
      <alignment vertical="center"/>
    </xf>
    <xf numFmtId="0" fontId="63" fillId="0" borderId="31" xfId="0" applyFont="1" applyBorder="1" applyAlignment="1">
      <alignment vertical="center"/>
    </xf>
    <xf numFmtId="0" fontId="63" fillId="0" borderId="19" xfId="0" applyFont="1" applyBorder="1" applyAlignment="1">
      <alignment vertical="center"/>
    </xf>
    <xf numFmtId="0" fontId="68" fillId="0" borderId="0" xfId="0" applyFont="1" applyBorder="1" applyAlignment="1">
      <alignment horizontal="justify" vertical="center" wrapText="1"/>
    </xf>
    <xf numFmtId="0" fontId="80" fillId="0" borderId="13" xfId="0" applyFont="1" applyBorder="1" applyAlignment="1">
      <alignment horizontal="justify" vertical="center" wrapText="1"/>
    </xf>
    <xf numFmtId="0" fontId="68" fillId="0" borderId="11" xfId="0" applyFont="1" applyBorder="1" applyAlignment="1">
      <alignment vertical="center" wrapText="1"/>
    </xf>
    <xf numFmtId="0" fontId="68" fillId="0" borderId="45" xfId="0" applyFont="1" applyBorder="1" applyAlignment="1">
      <alignment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45" xfId="0" applyFont="1" applyBorder="1" applyAlignment="1">
      <alignment horizontal="center" vertical="center" wrapText="1"/>
    </xf>
    <xf numFmtId="0" fontId="80" fillId="0" borderId="20" xfId="0" applyFont="1" applyBorder="1" applyAlignment="1">
      <alignment horizontal="justify" vertical="center"/>
    </xf>
    <xf numFmtId="0" fontId="80" fillId="0" borderId="31" xfId="0" applyFont="1" applyBorder="1" applyAlignment="1">
      <alignment horizontal="justify" vertical="center"/>
    </xf>
    <xf numFmtId="0" fontId="80" fillId="0" borderId="19" xfId="0" applyFont="1" applyBorder="1" applyAlignment="1">
      <alignment horizontal="justify" vertical="center"/>
    </xf>
    <xf numFmtId="0" fontId="68" fillId="0" borderId="0" xfId="0" applyFont="1" applyBorder="1" applyAlignment="1">
      <alignment horizontal="justify" vertical="center"/>
    </xf>
    <xf numFmtId="0" fontId="63" fillId="0" borderId="20" xfId="0" applyFont="1" applyBorder="1" applyAlignment="1">
      <alignment horizontal="justify" vertical="center"/>
    </xf>
    <xf numFmtId="0" fontId="63" fillId="0" borderId="49" xfId="0" applyFont="1" applyBorder="1" applyAlignment="1">
      <alignment horizontal="justify" vertical="center"/>
    </xf>
    <xf numFmtId="0" fontId="64" fillId="0" borderId="0" xfId="0" applyFont="1" applyAlignment="1">
      <alignment/>
    </xf>
    <xf numFmtId="0" fontId="68" fillId="0" borderId="0" xfId="0" applyFont="1" applyFill="1" applyBorder="1" applyAlignment="1">
      <alignment vertical="center" wrapText="1"/>
    </xf>
    <xf numFmtId="0" fontId="64" fillId="0" borderId="0" xfId="0" applyFont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16</xdr:row>
      <xdr:rowOff>0</xdr:rowOff>
    </xdr:from>
    <xdr:to>
      <xdr:col>2</xdr:col>
      <xdr:colOff>628650</xdr:colOff>
      <xdr:row>16</xdr:row>
      <xdr:rowOff>161925</xdr:rowOff>
    </xdr:to>
    <xdr:sp>
      <xdr:nvSpPr>
        <xdr:cNvPr id="1" name="Connecteur droit avec flèche 12"/>
        <xdr:cNvSpPr>
          <a:spLocks/>
        </xdr:cNvSpPr>
      </xdr:nvSpPr>
      <xdr:spPr>
        <a:xfrm>
          <a:off x="2638425" y="4191000"/>
          <a:ext cx="561975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2:D11"/>
  <sheetViews>
    <sheetView tabSelected="1" zoomScalePageLayoutView="0" workbookViewId="0" topLeftCell="A1">
      <selection activeCell="B2" sqref="B2:D2"/>
    </sheetView>
  </sheetViews>
  <sheetFormatPr defaultColWidth="11.421875" defaultRowHeight="15"/>
  <cols>
    <col min="2" max="2" width="42.8515625" style="0" customWidth="1"/>
    <col min="3" max="4" width="14.28125" style="0" customWidth="1"/>
  </cols>
  <sheetData>
    <row r="2" spans="2:4" ht="22.5" customHeight="1" thickBot="1">
      <c r="B2" s="218" t="s">
        <v>5</v>
      </c>
      <c r="C2" s="218"/>
      <c r="D2" s="218"/>
    </row>
    <row r="3" spans="2:4" ht="15.75" thickBot="1">
      <c r="B3" s="18" t="s">
        <v>31</v>
      </c>
      <c r="C3" s="19" t="s">
        <v>0</v>
      </c>
      <c r="D3" s="20" t="s">
        <v>1</v>
      </c>
    </row>
    <row r="4" spans="2:4" ht="15.75" thickBot="1">
      <c r="B4" s="21" t="s">
        <v>2</v>
      </c>
      <c r="C4" s="22">
        <v>100</v>
      </c>
      <c r="D4" s="22">
        <v>11.57</v>
      </c>
    </row>
    <row r="5" spans="2:4" ht="15.75" thickBot="1">
      <c r="B5" s="23" t="s">
        <v>3</v>
      </c>
      <c r="C5" s="24">
        <v>59.24</v>
      </c>
      <c r="D5" s="24">
        <v>93.8</v>
      </c>
    </row>
    <row r="6" spans="2:4" ht="15.75" thickBot="1">
      <c r="B6" s="23" t="s">
        <v>4</v>
      </c>
      <c r="C6" s="24">
        <v>42.9</v>
      </c>
      <c r="D6" s="24">
        <v>74.5</v>
      </c>
    </row>
    <row r="7" spans="2:4" ht="15">
      <c r="B7" s="219"/>
      <c r="C7" s="219"/>
      <c r="D7" s="219"/>
    </row>
    <row r="8" spans="2:4" ht="15">
      <c r="B8" s="220"/>
      <c r="C8" s="220"/>
      <c r="D8" s="220"/>
    </row>
    <row r="9" spans="2:4" ht="36" customHeight="1">
      <c r="B9" s="221" t="s">
        <v>119</v>
      </c>
      <c r="C9" s="221"/>
      <c r="D9" s="221"/>
    </row>
    <row r="10" spans="2:4" ht="15">
      <c r="B10" s="186" t="s">
        <v>152</v>
      </c>
      <c r="C10" s="171"/>
      <c r="D10" s="171"/>
    </row>
    <row r="11" spans="2:4" ht="15">
      <c r="B11" s="171" t="s">
        <v>131</v>
      </c>
      <c r="C11" s="171"/>
      <c r="D11" s="171"/>
    </row>
  </sheetData>
  <sheetProtection/>
  <mergeCells count="4">
    <mergeCell ref="B2:D2"/>
    <mergeCell ref="B7:D7"/>
    <mergeCell ref="B8:D8"/>
    <mergeCell ref="B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2:J10"/>
  <sheetViews>
    <sheetView zoomScalePageLayoutView="0" workbookViewId="0" topLeftCell="A1">
      <selection activeCell="A2" sqref="A2:B2"/>
    </sheetView>
  </sheetViews>
  <sheetFormatPr defaultColWidth="11.421875" defaultRowHeight="15"/>
  <cols>
    <col min="1" max="1" width="64.421875" style="0" customWidth="1"/>
  </cols>
  <sheetData>
    <row r="1" ht="15.75" thickBot="1"/>
    <row r="2" spans="1:2" ht="15" customHeight="1" thickBot="1">
      <c r="A2" s="266" t="s">
        <v>132</v>
      </c>
      <c r="B2" s="267"/>
    </row>
    <row r="3" spans="1:2" ht="15" customHeight="1" thickBot="1">
      <c r="A3" s="210"/>
      <c r="B3" s="212"/>
    </row>
    <row r="4" spans="1:10" ht="15.75" thickBot="1">
      <c r="A4" s="21" t="s">
        <v>6</v>
      </c>
      <c r="B4" s="22">
        <v>30.35</v>
      </c>
      <c r="J4" s="97"/>
    </row>
    <row r="5" spans="1:10" ht="15.75" thickBot="1">
      <c r="A5" s="23" t="s">
        <v>32</v>
      </c>
      <c r="B5" s="25">
        <v>18.22</v>
      </c>
      <c r="J5" s="97"/>
    </row>
    <row r="6" spans="1:2" ht="15.75" thickBot="1">
      <c r="A6" s="23" t="s">
        <v>103</v>
      </c>
      <c r="B6" s="25">
        <v>51.42</v>
      </c>
    </row>
    <row r="7" spans="1:2" ht="15">
      <c r="A7" s="26"/>
      <c r="B7" s="27"/>
    </row>
    <row r="8" spans="1:2" ht="25.5" customHeight="1">
      <c r="A8" s="233" t="s">
        <v>120</v>
      </c>
      <c r="B8" s="233"/>
    </row>
    <row r="9" spans="1:2" ht="15">
      <c r="A9" s="172" t="s">
        <v>148</v>
      </c>
      <c r="B9" s="173"/>
    </row>
    <row r="10" spans="1:2" ht="15">
      <c r="A10" s="170" t="s">
        <v>16</v>
      </c>
      <c r="B10" s="173"/>
    </row>
  </sheetData>
  <sheetProtection/>
  <mergeCells count="2">
    <mergeCell ref="A2:B2"/>
    <mergeCell ref="A8:B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I28"/>
  <sheetViews>
    <sheetView zoomScalePageLayoutView="0" workbookViewId="0" topLeftCell="A1">
      <selection activeCell="A8" sqref="A8:E8"/>
    </sheetView>
  </sheetViews>
  <sheetFormatPr defaultColWidth="11.421875" defaultRowHeight="15"/>
  <cols>
    <col min="1" max="1" width="23.28125" style="0" customWidth="1"/>
    <col min="2" max="2" width="15.28125" style="0" customWidth="1"/>
    <col min="3" max="3" width="13.8515625" style="0" customWidth="1"/>
    <col min="4" max="4" width="13.28125" style="0" customWidth="1"/>
    <col min="5" max="5" width="16.28125" style="0" bestFit="1" customWidth="1"/>
    <col min="6" max="6" width="13.7109375" style="0" customWidth="1"/>
    <col min="7" max="7" width="19.28125" style="0" customWidth="1"/>
    <col min="8" max="8" width="21.57421875" style="9" customWidth="1"/>
    <col min="9" max="9" width="18.7109375" style="36" bestFit="1" customWidth="1"/>
    <col min="16" max="16" width="11.57421875" style="176" customWidth="1"/>
    <col min="17" max="27" width="11.57421875" style="38" customWidth="1"/>
  </cols>
  <sheetData>
    <row r="1" spans="1:9" ht="15.75" thickBot="1">
      <c r="A1" s="133" t="s">
        <v>135</v>
      </c>
      <c r="H1"/>
      <c r="I1"/>
    </row>
    <row r="2" spans="7:9" ht="15.75" thickBot="1">
      <c r="G2" s="129" t="s">
        <v>124</v>
      </c>
      <c r="H2" s="131" t="s">
        <v>123</v>
      </c>
      <c r="I2" s="130" t="s">
        <v>122</v>
      </c>
    </row>
    <row r="3" spans="1:27" s="8" customFormat="1" ht="15.75" thickBot="1">
      <c r="A3" s="127"/>
      <c r="B3" s="142">
        <v>1983</v>
      </c>
      <c r="C3" s="143">
        <f>B3+3</f>
        <v>1986</v>
      </c>
      <c r="D3" s="144">
        <f aca="true" t="shared" si="0" ref="D3:L3">C3+3</f>
        <v>1989</v>
      </c>
      <c r="E3" s="143">
        <f t="shared" si="0"/>
        <v>1992</v>
      </c>
      <c r="F3" s="144">
        <f t="shared" si="0"/>
        <v>1995</v>
      </c>
      <c r="G3" s="145">
        <f t="shared" si="0"/>
        <v>1998</v>
      </c>
      <c r="H3" s="142">
        <f t="shared" si="0"/>
        <v>2001</v>
      </c>
      <c r="I3" s="145">
        <f>H3+3</f>
        <v>2004</v>
      </c>
      <c r="J3" s="144">
        <f t="shared" si="0"/>
        <v>2007</v>
      </c>
      <c r="K3" s="143">
        <f>J3+3</f>
        <v>2010</v>
      </c>
      <c r="L3" s="142">
        <f t="shared" si="0"/>
        <v>2013</v>
      </c>
      <c r="M3" s="128"/>
      <c r="P3" s="17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13" ht="15.75" thickBot="1">
      <c r="A4" s="132" t="s">
        <v>6</v>
      </c>
      <c r="B4" s="123">
        <v>47.22</v>
      </c>
      <c r="C4" s="134">
        <f>B4+C8*3</f>
        <v>47.22</v>
      </c>
      <c r="D4" s="135">
        <f>C4+C8*3</f>
        <v>47.22</v>
      </c>
      <c r="E4" s="134">
        <f>D4+C8*3</f>
        <v>47.22</v>
      </c>
      <c r="F4" s="135">
        <f>E4+C8*3</f>
        <v>47.22</v>
      </c>
      <c r="G4" s="146">
        <v>47.3</v>
      </c>
      <c r="H4" s="147">
        <v>58.5</v>
      </c>
      <c r="I4" s="146">
        <v>49.5</v>
      </c>
      <c r="J4" s="135">
        <f>I4+J8*3</f>
        <v>49.5</v>
      </c>
      <c r="K4" s="134">
        <f>J4+J8*3</f>
        <v>49.5</v>
      </c>
      <c r="L4" s="124">
        <v>30.35</v>
      </c>
      <c r="M4" s="1"/>
    </row>
    <row r="5" spans="1:13" ht="51.75" thickBot="1">
      <c r="A5" s="132" t="s">
        <v>33</v>
      </c>
      <c r="B5" s="148">
        <v>33.1</v>
      </c>
      <c r="C5" s="136">
        <f>B5+C9*3</f>
        <v>33.1</v>
      </c>
      <c r="D5" s="137">
        <f>C5+C9*3</f>
        <v>33.1</v>
      </c>
      <c r="E5" s="136">
        <f>D5+C9*3</f>
        <v>33.1</v>
      </c>
      <c r="F5" s="137">
        <f>E5+C9*3</f>
        <v>33.1</v>
      </c>
      <c r="G5" s="149">
        <v>26.6</v>
      </c>
      <c r="H5" s="150">
        <v>21.6</v>
      </c>
      <c r="I5" s="149">
        <v>21.6</v>
      </c>
      <c r="J5" s="137">
        <f>I5+J9*3</f>
        <v>21.6</v>
      </c>
      <c r="K5" s="136">
        <f>J5+J9*3</f>
        <v>21.6</v>
      </c>
      <c r="L5" s="151">
        <v>18.22</v>
      </c>
      <c r="M5" s="1"/>
    </row>
    <row r="6" spans="1:13" ht="15.75" thickBot="1">
      <c r="A6" s="122" t="s">
        <v>103</v>
      </c>
      <c r="B6" s="125">
        <v>19.68</v>
      </c>
      <c r="C6" s="138">
        <f>B6+(3*M8)</f>
        <v>19.68</v>
      </c>
      <c r="D6" s="139">
        <f>C6+(3*M8)</f>
        <v>19.68</v>
      </c>
      <c r="E6" s="138">
        <f>D6+(3*M8)</f>
        <v>19.68</v>
      </c>
      <c r="F6" s="139">
        <f>E6+(3*M8)</f>
        <v>19.68</v>
      </c>
      <c r="G6" s="152">
        <v>26.1</v>
      </c>
      <c r="H6" s="153">
        <v>19.96</v>
      </c>
      <c r="I6" s="152">
        <v>28.98</v>
      </c>
      <c r="J6" s="139">
        <f>I6+J10*3</f>
        <v>28.98</v>
      </c>
      <c r="K6" s="138">
        <f>J6+J10*3</f>
        <v>28.98</v>
      </c>
      <c r="L6" s="126">
        <v>51.42</v>
      </c>
      <c r="M6" s="1"/>
    </row>
    <row r="7" spans="8:9" ht="15.75" thickBot="1">
      <c r="H7"/>
      <c r="I7"/>
    </row>
    <row r="8" spans="1:10" ht="48.75" customHeight="1">
      <c r="A8" s="269" t="s">
        <v>133</v>
      </c>
      <c r="B8" s="270"/>
      <c r="C8" s="270"/>
      <c r="D8" s="270"/>
      <c r="E8" s="270"/>
      <c r="H8"/>
      <c r="I8"/>
      <c r="J8" s="174"/>
    </row>
    <row r="9" spans="1:10" ht="24" customHeight="1">
      <c r="A9" s="172" t="s">
        <v>150</v>
      </c>
      <c r="B9" s="172"/>
      <c r="C9" s="187"/>
      <c r="D9" s="172"/>
      <c r="E9" s="172"/>
      <c r="H9"/>
      <c r="I9"/>
      <c r="J9" s="175"/>
    </row>
    <row r="10" spans="1:10" ht="14.25" customHeight="1" thickBot="1">
      <c r="A10" s="172" t="s">
        <v>134</v>
      </c>
      <c r="B10" s="188"/>
      <c r="C10" s="187"/>
      <c r="D10" s="172"/>
      <c r="E10" s="172"/>
      <c r="H10"/>
      <c r="I10"/>
      <c r="J10" s="179"/>
    </row>
    <row r="11" spans="3:9" ht="14.25" customHeight="1">
      <c r="C11" s="1"/>
      <c r="H11"/>
      <c r="I11"/>
    </row>
    <row r="12" spans="8:9" ht="15">
      <c r="H12"/>
      <c r="I12"/>
    </row>
    <row r="13" spans="8:9" ht="15">
      <c r="H13"/>
      <c r="I13"/>
    </row>
    <row r="14" spans="8:9" ht="15" customHeight="1">
      <c r="H14"/>
      <c r="I14"/>
    </row>
    <row r="15" spans="8:16" ht="22.5" customHeight="1">
      <c r="H15"/>
      <c r="I15"/>
      <c r="P15" s="180"/>
    </row>
    <row r="16" spans="8:16" ht="15">
      <c r="H16"/>
      <c r="I16"/>
      <c r="P16" s="181"/>
    </row>
    <row r="17" spans="8:16" ht="19.5" customHeight="1">
      <c r="H17"/>
      <c r="I17"/>
      <c r="P17" s="181"/>
    </row>
    <row r="18" spans="8:16" ht="15.75" customHeight="1">
      <c r="H18"/>
      <c r="I18"/>
      <c r="P18" s="181"/>
    </row>
    <row r="19" spans="8:16" ht="15" customHeight="1">
      <c r="H19"/>
      <c r="I19"/>
      <c r="P19" s="178"/>
    </row>
    <row r="20" spans="8:9" ht="14.25" customHeight="1">
      <c r="H20"/>
      <c r="I20"/>
    </row>
    <row r="21" spans="8:9" ht="14.25" customHeight="1">
      <c r="H21"/>
      <c r="I21"/>
    </row>
    <row r="22" spans="8:9" ht="15.75" customHeight="1">
      <c r="H22"/>
      <c r="I22"/>
    </row>
    <row r="23" spans="8:9" ht="15">
      <c r="H23"/>
      <c r="I23"/>
    </row>
    <row r="24" spans="8:9" ht="15">
      <c r="H24"/>
      <c r="I24"/>
    </row>
    <row r="25" spans="8:9" ht="14.25" customHeight="1">
      <c r="H25"/>
      <c r="I25"/>
    </row>
    <row r="26" spans="8:9" ht="14.25" customHeight="1">
      <c r="H26"/>
      <c r="I26"/>
    </row>
    <row r="27" spans="1:15" ht="15">
      <c r="A27" s="268"/>
      <c r="B27" s="268"/>
      <c r="C27" s="268"/>
      <c r="D27" s="268"/>
      <c r="E27" s="268"/>
      <c r="F27" s="268"/>
      <c r="L27" s="43"/>
      <c r="M27" s="41"/>
      <c r="N27" s="41"/>
      <c r="O27" s="41"/>
    </row>
    <row r="28" spans="28:35" ht="15">
      <c r="AB28" s="38"/>
      <c r="AC28" s="38"/>
      <c r="AD28" s="38"/>
      <c r="AE28" s="38"/>
      <c r="AF28" s="38"/>
      <c r="AG28" s="38"/>
      <c r="AH28" s="38"/>
      <c r="AI28" s="38"/>
    </row>
  </sheetData>
  <sheetProtection/>
  <mergeCells count="2">
    <mergeCell ref="A27:F27"/>
    <mergeCell ref="A8:E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J11"/>
  <sheetViews>
    <sheetView zoomScalePageLayoutView="0" workbookViewId="0" topLeftCell="A1">
      <selection activeCell="A1" sqref="A1"/>
    </sheetView>
  </sheetViews>
  <sheetFormatPr defaultColWidth="11.421875" defaultRowHeight="15"/>
  <cols>
    <col min="3" max="3" width="22.57421875" style="0" customWidth="1"/>
    <col min="5" max="5" width="16.140625" style="0" customWidth="1"/>
    <col min="10" max="10" width="12.421875" style="0" bestFit="1" customWidth="1"/>
  </cols>
  <sheetData>
    <row r="1" spans="1:10" ht="15">
      <c r="A1" s="154" t="s">
        <v>136</v>
      </c>
      <c r="J1" s="9"/>
    </row>
    <row r="2" spans="1:10" ht="15.75" thickBot="1">
      <c r="A2" s="154"/>
      <c r="J2" s="9"/>
    </row>
    <row r="3" spans="1:10" ht="15">
      <c r="A3" s="88"/>
      <c r="B3" s="89" t="s">
        <v>25</v>
      </c>
      <c r="C3" s="10" t="s">
        <v>27</v>
      </c>
      <c r="D3" s="11" t="s">
        <v>29</v>
      </c>
      <c r="E3" s="10" t="s">
        <v>26</v>
      </c>
      <c r="F3" s="10" t="s">
        <v>42</v>
      </c>
      <c r="G3" s="14"/>
      <c r="I3" s="1"/>
      <c r="J3" s="2"/>
    </row>
    <row r="4" spans="1:10" ht="15">
      <c r="A4" s="90">
        <v>1983</v>
      </c>
      <c r="B4" s="91">
        <v>2.91</v>
      </c>
      <c r="C4" s="5">
        <v>11.16</v>
      </c>
      <c r="D4" s="4">
        <v>16.45</v>
      </c>
      <c r="E4" s="5">
        <v>16.8</v>
      </c>
      <c r="F4" s="5">
        <v>15.48</v>
      </c>
      <c r="G4" s="6"/>
      <c r="I4" s="1"/>
      <c r="J4" s="15"/>
    </row>
    <row r="5" spans="1:10" ht="15">
      <c r="A5" s="90">
        <v>1998</v>
      </c>
      <c r="B5" s="92">
        <v>2.23</v>
      </c>
      <c r="C5" s="3">
        <v>3.31</v>
      </c>
      <c r="D5" s="9">
        <v>8.21</v>
      </c>
      <c r="E5" s="93">
        <v>10.59</v>
      </c>
      <c r="F5" s="93">
        <v>10.93</v>
      </c>
      <c r="G5" s="1"/>
      <c r="I5" s="1"/>
      <c r="J5" s="4"/>
    </row>
    <row r="6" spans="1:10" ht="15">
      <c r="A6" s="90">
        <v>2003</v>
      </c>
      <c r="B6" s="91">
        <v>1.4</v>
      </c>
      <c r="C6" s="5">
        <v>3.85</v>
      </c>
      <c r="D6" s="16">
        <v>7.28</v>
      </c>
      <c r="E6" s="5">
        <v>10.33</v>
      </c>
      <c r="F6" s="5">
        <v>12.15</v>
      </c>
      <c r="G6" s="4"/>
      <c r="I6" s="1"/>
      <c r="J6" s="2"/>
    </row>
    <row r="7" spans="1:10" ht="15.75" thickBot="1">
      <c r="A7" s="94">
        <v>2013</v>
      </c>
      <c r="B7" s="13">
        <v>2.56</v>
      </c>
      <c r="C7" s="17">
        <v>4.12</v>
      </c>
      <c r="D7" s="12">
        <v>6.31</v>
      </c>
      <c r="E7" s="17">
        <v>8.37</v>
      </c>
      <c r="F7" s="17">
        <v>12</v>
      </c>
      <c r="G7" s="6"/>
      <c r="I7" s="1"/>
      <c r="J7" s="4"/>
    </row>
    <row r="8" spans="1:10" ht="15">
      <c r="A8" s="9"/>
      <c r="I8" s="1"/>
      <c r="J8" s="2"/>
    </row>
    <row r="9" spans="1:10" ht="25.5" customHeight="1">
      <c r="A9" s="155" t="s">
        <v>121</v>
      </c>
      <c r="B9" s="173"/>
      <c r="C9" s="173"/>
      <c r="D9" s="173"/>
      <c r="E9" s="173"/>
      <c r="F9" s="173"/>
      <c r="I9" s="1"/>
      <c r="J9" s="7"/>
    </row>
    <row r="10" spans="1:10" ht="15">
      <c r="A10" s="220" t="s">
        <v>151</v>
      </c>
      <c r="B10" s="220"/>
      <c r="C10" s="220"/>
      <c r="D10" s="220"/>
      <c r="E10" s="220"/>
      <c r="F10" s="220"/>
      <c r="I10" s="1"/>
      <c r="J10" s="2"/>
    </row>
    <row r="11" spans="1:10" ht="15">
      <c r="A11" s="155" t="s">
        <v>156</v>
      </c>
      <c r="B11" s="173"/>
      <c r="C11" s="173"/>
      <c r="D11" s="173"/>
      <c r="E11" s="173"/>
      <c r="F11" s="173"/>
      <c r="I11" s="1"/>
      <c r="J11" s="7"/>
    </row>
  </sheetData>
  <sheetProtection/>
  <mergeCells count="1">
    <mergeCell ref="A10:F1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O27"/>
  <sheetViews>
    <sheetView zoomScalePageLayoutView="0" workbookViewId="0" topLeftCell="A1">
      <selection activeCell="E28" sqref="E28"/>
    </sheetView>
  </sheetViews>
  <sheetFormatPr defaultColWidth="11.421875" defaultRowHeight="15"/>
  <sheetData>
    <row r="1" spans="1:8" ht="15">
      <c r="A1" s="128" t="s">
        <v>137</v>
      </c>
      <c r="B1" s="1"/>
      <c r="C1" s="1"/>
      <c r="D1" s="1"/>
      <c r="E1" s="1"/>
      <c r="F1" s="1"/>
      <c r="H1" s="8" t="s">
        <v>138</v>
      </c>
    </row>
    <row r="2" spans="1:8" ht="15">
      <c r="A2" s="128"/>
      <c r="B2" s="1"/>
      <c r="C2" s="1"/>
      <c r="D2" s="1"/>
      <c r="E2" s="1"/>
      <c r="F2" s="1"/>
      <c r="H2" s="8"/>
    </row>
    <row r="3" spans="1:13" ht="15">
      <c r="A3" s="7"/>
      <c r="B3" s="15" t="s">
        <v>25</v>
      </c>
      <c r="C3" s="2" t="s">
        <v>27</v>
      </c>
      <c r="D3" s="2" t="s">
        <v>29</v>
      </c>
      <c r="E3" s="2" t="s">
        <v>26</v>
      </c>
      <c r="F3" s="2" t="s">
        <v>42</v>
      </c>
      <c r="H3" s="1"/>
      <c r="I3" s="15" t="s">
        <v>25</v>
      </c>
      <c r="J3" s="2" t="s">
        <v>27</v>
      </c>
      <c r="K3" s="2" t="s">
        <v>29</v>
      </c>
      <c r="L3" s="2" t="s">
        <v>26</v>
      </c>
      <c r="M3" s="2" t="s">
        <v>42</v>
      </c>
    </row>
    <row r="4" spans="1:13" ht="15">
      <c r="A4" s="7">
        <v>1983</v>
      </c>
      <c r="B4" s="182">
        <v>3.21</v>
      </c>
      <c r="C4" s="183">
        <v>13.03</v>
      </c>
      <c r="D4" s="184">
        <v>37.67</v>
      </c>
      <c r="E4" s="184">
        <v>24.89</v>
      </c>
      <c r="F4" s="184">
        <v>21.21</v>
      </c>
      <c r="H4" s="7">
        <v>1983</v>
      </c>
      <c r="I4" s="4">
        <v>14.87</v>
      </c>
      <c r="J4" s="4">
        <v>15.75</v>
      </c>
      <c r="K4" s="4">
        <v>30.9</v>
      </c>
      <c r="L4" s="4">
        <v>19.99</v>
      </c>
      <c r="M4" s="4">
        <v>18.48</v>
      </c>
    </row>
    <row r="5" spans="1:13" ht="15">
      <c r="A5" s="7">
        <v>1998</v>
      </c>
      <c r="B5" s="183">
        <v>1.92</v>
      </c>
      <c r="C5" s="184">
        <v>5.83</v>
      </c>
      <c r="D5" s="184">
        <v>30.05</v>
      </c>
      <c r="E5" s="184">
        <v>37.07</v>
      </c>
      <c r="F5" s="184">
        <v>25.13</v>
      </c>
      <c r="H5" s="7">
        <v>1998</v>
      </c>
      <c r="I5" s="4">
        <v>7.11</v>
      </c>
      <c r="J5" s="4">
        <v>14.57</v>
      </c>
      <c r="K5" s="4">
        <v>30.3</v>
      </c>
      <c r="L5" s="4">
        <v>28.97</v>
      </c>
      <c r="M5" s="4">
        <v>19.04</v>
      </c>
    </row>
    <row r="6" spans="1:13" ht="15">
      <c r="A6" s="7">
        <v>2003</v>
      </c>
      <c r="B6" s="182">
        <v>1.19</v>
      </c>
      <c r="C6" s="184">
        <v>5.8</v>
      </c>
      <c r="D6" s="184">
        <v>25.62</v>
      </c>
      <c r="E6" s="182">
        <v>36.9</v>
      </c>
      <c r="F6" s="184">
        <v>30.49</v>
      </c>
      <c r="H6" s="7">
        <v>2003</v>
      </c>
      <c r="I6" s="4">
        <v>7.09</v>
      </c>
      <c r="J6" s="4">
        <v>12.6</v>
      </c>
      <c r="K6" s="4">
        <v>29.44</v>
      </c>
      <c r="L6" s="4">
        <v>29.89</v>
      </c>
      <c r="M6" s="6">
        <v>20.99</v>
      </c>
    </row>
    <row r="7" spans="1:13" ht="15">
      <c r="A7" s="7">
        <v>2013</v>
      </c>
      <c r="B7" s="4">
        <v>2.37</v>
      </c>
      <c r="C7" s="4">
        <v>6.27</v>
      </c>
      <c r="D7" s="185">
        <v>21.97</v>
      </c>
      <c r="E7" s="4">
        <v>30.42</v>
      </c>
      <c r="F7" s="185">
        <v>38.96</v>
      </c>
      <c r="H7" s="7">
        <v>2013</v>
      </c>
      <c r="I7" s="4">
        <v>7.24</v>
      </c>
      <c r="J7" s="4">
        <v>11.89</v>
      </c>
      <c r="K7" s="4">
        <v>27.18</v>
      </c>
      <c r="L7" s="4">
        <v>28.37</v>
      </c>
      <c r="M7" s="4">
        <v>25.34</v>
      </c>
    </row>
    <row r="9" spans="1:15" ht="15">
      <c r="A9" s="155" t="s">
        <v>149</v>
      </c>
      <c r="B9" s="211"/>
      <c r="C9" s="211"/>
      <c r="D9" s="211"/>
      <c r="E9" s="211"/>
      <c r="F9" s="211"/>
      <c r="G9" s="211"/>
      <c r="H9" s="155" t="s">
        <v>125</v>
      </c>
      <c r="I9" s="211"/>
      <c r="J9" s="211"/>
      <c r="K9" s="211"/>
      <c r="L9" s="211"/>
      <c r="M9" s="211"/>
      <c r="N9" s="211"/>
      <c r="O9" s="211"/>
    </row>
    <row r="10" spans="1:15" ht="15">
      <c r="A10" s="213" t="s">
        <v>184</v>
      </c>
      <c r="B10" s="211"/>
      <c r="C10" s="211"/>
      <c r="D10" s="211"/>
      <c r="E10" s="211"/>
      <c r="F10" s="211"/>
      <c r="G10" s="211"/>
      <c r="H10" s="213" t="s">
        <v>184</v>
      </c>
      <c r="I10" s="211"/>
      <c r="J10" s="211"/>
      <c r="K10" s="211"/>
      <c r="L10" s="211"/>
      <c r="M10" s="211"/>
      <c r="N10" s="211"/>
      <c r="O10" s="211"/>
    </row>
    <row r="11" spans="1:15" ht="15">
      <c r="A11" s="155" t="s">
        <v>148</v>
      </c>
      <c r="B11" s="211"/>
      <c r="C11" s="211"/>
      <c r="D11" s="211"/>
      <c r="E11" s="211"/>
      <c r="F11" s="211"/>
      <c r="G11" s="211"/>
      <c r="H11" s="155" t="s">
        <v>157</v>
      </c>
      <c r="I11" s="211"/>
      <c r="J11" s="211"/>
      <c r="K11" s="211"/>
      <c r="L11" s="211"/>
      <c r="M11" s="211"/>
      <c r="N11" s="211"/>
      <c r="O11" s="211"/>
    </row>
    <row r="24" ht="15">
      <c r="G24" s="173"/>
    </row>
    <row r="25" ht="15">
      <c r="G25" s="173"/>
    </row>
    <row r="26" ht="15">
      <c r="G26" s="173"/>
    </row>
    <row r="27" spans="1:7" ht="15">
      <c r="A27" s="173"/>
      <c r="B27" s="173"/>
      <c r="C27" s="173"/>
      <c r="D27" s="173"/>
      <c r="E27" s="173"/>
      <c r="F27" s="173"/>
      <c r="G27" s="17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2:H37"/>
  <sheetViews>
    <sheetView zoomScalePageLayoutView="0" workbookViewId="0" topLeftCell="A1">
      <selection activeCell="B2" sqref="B2:E2"/>
    </sheetView>
  </sheetViews>
  <sheetFormatPr defaultColWidth="11.57421875" defaultRowHeight="15"/>
  <cols>
    <col min="1" max="1" width="11.57421875" style="42" customWidth="1"/>
    <col min="2" max="2" width="25.421875" style="155" customWidth="1"/>
    <col min="3" max="5" width="11.57421875" style="156" customWidth="1"/>
    <col min="6" max="6" width="11.57421875" style="45" customWidth="1"/>
    <col min="7" max="16384" width="11.57421875" style="42" customWidth="1"/>
  </cols>
  <sheetData>
    <row r="1" ht="12.75" thickBot="1"/>
    <row r="2" spans="2:5" ht="12" customHeight="1" thickBot="1">
      <c r="B2" s="227" t="s">
        <v>129</v>
      </c>
      <c r="C2" s="228"/>
      <c r="D2" s="228"/>
      <c r="E2" s="229"/>
    </row>
    <row r="3" spans="2:6" s="47" customFormat="1" ht="24">
      <c r="B3" s="157"/>
      <c r="C3" s="158" t="s">
        <v>55</v>
      </c>
      <c r="D3" s="158" t="s">
        <v>56</v>
      </c>
      <c r="E3" s="159" t="s">
        <v>0</v>
      </c>
      <c r="F3" s="46"/>
    </row>
    <row r="4" spans="2:5" ht="12">
      <c r="B4" s="222" t="s">
        <v>35</v>
      </c>
      <c r="C4" s="223"/>
      <c r="D4" s="223"/>
      <c r="E4" s="224"/>
    </row>
    <row r="5" spans="2:5" ht="12">
      <c r="B5" s="44" t="s">
        <v>38</v>
      </c>
      <c r="C5" s="160">
        <v>55.6</v>
      </c>
      <c r="D5" s="160">
        <v>59.2</v>
      </c>
      <c r="E5" s="161">
        <v>49.5</v>
      </c>
    </row>
    <row r="6" spans="2:5" ht="12">
      <c r="B6" s="44" t="s">
        <v>39</v>
      </c>
      <c r="C6" s="160">
        <f>100-C5</f>
        <v>44.4</v>
      </c>
      <c r="D6" s="160">
        <v>40.78</v>
      </c>
      <c r="E6" s="161">
        <v>50.5</v>
      </c>
    </row>
    <row r="7" spans="2:5" ht="12">
      <c r="B7" s="222" t="s">
        <v>40</v>
      </c>
      <c r="C7" s="223"/>
      <c r="D7" s="223"/>
      <c r="E7" s="224"/>
    </row>
    <row r="8" spans="2:5" ht="12">
      <c r="B8" s="44" t="s">
        <v>25</v>
      </c>
      <c r="C8" s="160">
        <v>2.4</v>
      </c>
      <c r="D8" s="160">
        <v>0</v>
      </c>
      <c r="E8" s="161">
        <v>7.25</v>
      </c>
    </row>
    <row r="9" spans="2:5" ht="12">
      <c r="B9" s="44" t="s">
        <v>41</v>
      </c>
      <c r="C9" s="160">
        <v>6.3</v>
      </c>
      <c r="D9" s="160">
        <v>3.9</v>
      </c>
      <c r="E9" s="161">
        <v>11.9</v>
      </c>
    </row>
    <row r="10" spans="2:5" ht="12">
      <c r="B10" s="44" t="s">
        <v>28</v>
      </c>
      <c r="C10" s="160">
        <v>22</v>
      </c>
      <c r="D10" s="160">
        <v>21.7</v>
      </c>
      <c r="E10" s="161">
        <v>27.2</v>
      </c>
    </row>
    <row r="11" spans="2:5" ht="12">
      <c r="B11" s="44" t="s">
        <v>30</v>
      </c>
      <c r="C11" s="160">
        <v>30.3</v>
      </c>
      <c r="D11" s="160">
        <v>28.5</v>
      </c>
      <c r="E11" s="161">
        <v>28.4</v>
      </c>
    </row>
    <row r="12" spans="2:5" ht="12">
      <c r="B12" s="44" t="s">
        <v>42</v>
      </c>
      <c r="C12" s="160">
        <v>39</v>
      </c>
      <c r="D12" s="160">
        <v>45.9</v>
      </c>
      <c r="E12" s="161">
        <v>25.2</v>
      </c>
    </row>
    <row r="13" spans="2:8" ht="12">
      <c r="B13" s="222" t="s">
        <v>34</v>
      </c>
      <c r="C13" s="223"/>
      <c r="D13" s="223"/>
      <c r="E13" s="224"/>
      <c r="H13" s="168">
        <f>C15+C16</f>
        <v>44.41</v>
      </c>
    </row>
    <row r="14" spans="2:5" ht="12">
      <c r="B14" s="44" t="s">
        <v>43</v>
      </c>
      <c r="C14" s="160">
        <v>42.63</v>
      </c>
      <c r="D14" s="160">
        <v>36.13</v>
      </c>
      <c r="E14" s="161">
        <v>38.4</v>
      </c>
    </row>
    <row r="15" spans="2:5" ht="12">
      <c r="B15" s="44" t="s">
        <v>44</v>
      </c>
      <c r="C15" s="160">
        <v>16.94</v>
      </c>
      <c r="D15" s="160">
        <v>20.16</v>
      </c>
      <c r="E15" s="161">
        <v>18.95</v>
      </c>
    </row>
    <row r="16" spans="2:5" ht="12">
      <c r="B16" s="44" t="s">
        <v>45</v>
      </c>
      <c r="C16" s="160">
        <v>27.47</v>
      </c>
      <c r="D16" s="160">
        <v>32.33</v>
      </c>
      <c r="E16" s="161">
        <v>28.73</v>
      </c>
    </row>
    <row r="17" spans="2:5" ht="12">
      <c r="B17" s="169" t="s">
        <v>130</v>
      </c>
      <c r="C17" s="160">
        <f>1.42+11.54</f>
        <v>12.959999999999999</v>
      </c>
      <c r="D17" s="160">
        <f>10.55+0.79</f>
        <v>11.34</v>
      </c>
      <c r="E17" s="161">
        <f>12.22+1.69</f>
        <v>13.91</v>
      </c>
    </row>
    <row r="18" spans="2:5" ht="12">
      <c r="B18" s="222" t="s">
        <v>36</v>
      </c>
      <c r="C18" s="223"/>
      <c r="D18" s="223"/>
      <c r="E18" s="224"/>
    </row>
    <row r="19" spans="2:5" ht="12">
      <c r="B19" s="44" t="s">
        <v>46</v>
      </c>
      <c r="C19" s="160">
        <v>19.34</v>
      </c>
      <c r="D19" s="160">
        <v>17.73</v>
      </c>
      <c r="E19" s="161">
        <v>16.54</v>
      </c>
    </row>
    <row r="20" spans="2:5" ht="12">
      <c r="B20" s="44" t="s">
        <v>65</v>
      </c>
      <c r="C20" s="160">
        <v>30.36</v>
      </c>
      <c r="D20" s="160">
        <v>30.2</v>
      </c>
      <c r="E20" s="161">
        <v>27.65</v>
      </c>
    </row>
    <row r="21" spans="2:5" ht="12">
      <c r="B21" s="44" t="s">
        <v>47</v>
      </c>
      <c r="C21" s="160">
        <v>29</v>
      </c>
      <c r="D21" s="160">
        <v>27.8</v>
      </c>
      <c r="E21" s="161">
        <v>31.52</v>
      </c>
    </row>
    <row r="22" spans="2:5" ht="12">
      <c r="B22" s="44" t="s">
        <v>48</v>
      </c>
      <c r="C22" s="160">
        <v>20.09</v>
      </c>
      <c r="D22" s="160">
        <v>23.52</v>
      </c>
      <c r="E22" s="161">
        <v>23.38</v>
      </c>
    </row>
    <row r="23" spans="2:5" ht="12">
      <c r="B23" s="44" t="s">
        <v>126</v>
      </c>
      <c r="C23" s="160">
        <v>1.21</v>
      </c>
      <c r="D23" s="160">
        <v>0.75</v>
      </c>
      <c r="E23" s="161">
        <v>0.91</v>
      </c>
    </row>
    <row r="24" spans="2:5" ht="12">
      <c r="B24" s="222" t="s">
        <v>37</v>
      </c>
      <c r="C24" s="223"/>
      <c r="D24" s="223"/>
      <c r="E24" s="224"/>
    </row>
    <row r="25" spans="2:5" ht="12">
      <c r="B25" s="44" t="s">
        <v>49</v>
      </c>
      <c r="C25" s="160">
        <v>48.3</v>
      </c>
      <c r="D25" s="160">
        <v>39.6</v>
      </c>
      <c r="E25" s="161">
        <v>27.4</v>
      </c>
    </row>
    <row r="26" spans="2:5" ht="12">
      <c r="B26" s="44" t="s">
        <v>50</v>
      </c>
      <c r="C26" s="160">
        <v>51.7</v>
      </c>
      <c r="D26" s="160">
        <v>60.4</v>
      </c>
      <c r="E26" s="161">
        <v>72.6</v>
      </c>
    </row>
    <row r="27" spans="2:5" ht="12">
      <c r="B27" s="222" t="s">
        <v>127</v>
      </c>
      <c r="C27" s="223"/>
      <c r="D27" s="223"/>
      <c r="E27" s="224"/>
    </row>
    <row r="28" spans="2:5" ht="12">
      <c r="B28" s="44" t="s">
        <v>51</v>
      </c>
      <c r="C28" s="160">
        <v>6.84</v>
      </c>
      <c r="D28" s="160">
        <v>5.39</v>
      </c>
      <c r="E28" s="161">
        <v>16.98</v>
      </c>
    </row>
    <row r="29" spans="2:5" ht="12">
      <c r="B29" s="44" t="s">
        <v>52</v>
      </c>
      <c r="C29" s="160">
        <v>19.38</v>
      </c>
      <c r="D29" s="160">
        <v>17.21</v>
      </c>
      <c r="E29" s="161">
        <v>25.88</v>
      </c>
    </row>
    <row r="30" spans="2:5" ht="12">
      <c r="B30" s="44" t="s">
        <v>53</v>
      </c>
      <c r="C30" s="160">
        <v>38.68</v>
      </c>
      <c r="D30" s="160">
        <v>40.86</v>
      </c>
      <c r="E30" s="161">
        <v>29.27</v>
      </c>
    </row>
    <row r="31" spans="2:5" ht="12" customHeight="1">
      <c r="B31" s="162" t="s">
        <v>54</v>
      </c>
      <c r="C31" s="163">
        <v>24.65</v>
      </c>
      <c r="D31" s="163">
        <v>27.6</v>
      </c>
      <c r="E31" s="164">
        <v>18.37</v>
      </c>
    </row>
    <row r="32" spans="2:5" ht="12.75" thickBot="1">
      <c r="B32" s="165" t="s">
        <v>126</v>
      </c>
      <c r="C32" s="166">
        <v>10.45</v>
      </c>
      <c r="D32" s="166">
        <v>8.98</v>
      </c>
      <c r="E32" s="167">
        <v>9.48</v>
      </c>
    </row>
    <row r="33" spans="2:5" ht="12">
      <c r="B33" s="226"/>
      <c r="C33" s="226"/>
      <c r="D33" s="226"/>
      <c r="E33" s="226"/>
    </row>
    <row r="34" spans="2:5" ht="12">
      <c r="B34" s="225"/>
      <c r="C34" s="225"/>
      <c r="D34" s="225"/>
      <c r="E34" s="225"/>
    </row>
    <row r="35" spans="2:5" ht="35.25" customHeight="1">
      <c r="B35" s="221" t="s">
        <v>128</v>
      </c>
      <c r="C35" s="221"/>
      <c r="D35" s="221"/>
      <c r="E35" s="221"/>
    </row>
    <row r="36" ht="12">
      <c r="B36" s="155" t="s">
        <v>153</v>
      </c>
    </row>
    <row r="37" ht="12">
      <c r="B37" s="155" t="s">
        <v>146</v>
      </c>
    </row>
  </sheetData>
  <sheetProtection/>
  <mergeCells count="10">
    <mergeCell ref="B24:E24"/>
    <mergeCell ref="B27:E27"/>
    <mergeCell ref="B34:E34"/>
    <mergeCell ref="B35:E35"/>
    <mergeCell ref="B33:E33"/>
    <mergeCell ref="B2:E2"/>
    <mergeCell ref="B4:E4"/>
    <mergeCell ref="B7:E7"/>
    <mergeCell ref="B13:E13"/>
    <mergeCell ref="B18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M14"/>
  <sheetViews>
    <sheetView zoomScalePageLayoutView="0" workbookViewId="0" topLeftCell="A1">
      <selection activeCell="B2" sqref="B2:I2"/>
    </sheetView>
  </sheetViews>
  <sheetFormatPr defaultColWidth="11.421875" defaultRowHeight="15"/>
  <cols>
    <col min="2" max="2" width="18.7109375" style="0" customWidth="1"/>
    <col min="3" max="3" width="10.7109375" style="0" customWidth="1"/>
    <col min="4" max="4" width="9.28125" style="0" customWidth="1"/>
    <col min="5" max="5" width="9.140625" style="0" customWidth="1"/>
    <col min="6" max="6" width="9.421875" style="0" customWidth="1"/>
    <col min="9" max="9" width="11.57421875" style="1" customWidth="1"/>
  </cols>
  <sheetData>
    <row r="1" spans="8:9" ht="15.75" thickBot="1">
      <c r="H1" s="1"/>
      <c r="I1"/>
    </row>
    <row r="2" spans="2:9" ht="21" customHeight="1" thickBot="1">
      <c r="B2" s="230" t="s">
        <v>109</v>
      </c>
      <c r="C2" s="231"/>
      <c r="D2" s="231"/>
      <c r="E2" s="231"/>
      <c r="F2" s="231"/>
      <c r="G2" s="231"/>
      <c r="H2" s="231"/>
      <c r="I2" s="232"/>
    </row>
    <row r="3" spans="2:9" ht="24.75" thickBot="1">
      <c r="B3" s="28" t="s">
        <v>7</v>
      </c>
      <c r="C3" s="30" t="s">
        <v>9</v>
      </c>
      <c r="D3" s="30" t="s">
        <v>10</v>
      </c>
      <c r="E3" s="30" t="s">
        <v>11</v>
      </c>
      <c r="F3" s="30" t="s">
        <v>12</v>
      </c>
      <c r="G3" s="101" t="s">
        <v>13</v>
      </c>
      <c r="H3" s="40" t="s">
        <v>1</v>
      </c>
      <c r="I3" s="30" t="s">
        <v>106</v>
      </c>
    </row>
    <row r="4" spans="2:9" ht="15.75" thickBot="1">
      <c r="B4" s="29" t="s">
        <v>8</v>
      </c>
      <c r="C4" s="25">
        <v>2.32</v>
      </c>
      <c r="D4" s="25">
        <v>3.93</v>
      </c>
      <c r="E4" s="25">
        <v>3.84</v>
      </c>
      <c r="F4" s="25">
        <v>4.94</v>
      </c>
      <c r="G4" s="102">
        <v>4.5</v>
      </c>
      <c r="H4" s="35">
        <v>2.78</v>
      </c>
      <c r="I4" s="25">
        <v>4.26</v>
      </c>
    </row>
    <row r="5" spans="2:9" ht="15.75" thickBot="1">
      <c r="B5" s="39" t="s">
        <v>14</v>
      </c>
      <c r="C5" s="25">
        <v>17.4</v>
      </c>
      <c r="D5" s="25">
        <v>33.76</v>
      </c>
      <c r="E5" s="25">
        <v>55.45</v>
      </c>
      <c r="F5" s="25">
        <v>53.74</v>
      </c>
      <c r="G5" s="100">
        <v>39.9</v>
      </c>
      <c r="H5" s="35">
        <v>79.4</v>
      </c>
      <c r="I5" s="25">
        <v>34.9</v>
      </c>
    </row>
    <row r="6" spans="2:9" ht="15.75" thickBot="1">
      <c r="B6" s="39" t="s">
        <v>15</v>
      </c>
      <c r="C6" s="25">
        <v>38.34</v>
      </c>
      <c r="D6" s="25">
        <v>38.43</v>
      </c>
      <c r="E6" s="25">
        <v>32.24</v>
      </c>
      <c r="F6" s="25">
        <v>34.75</v>
      </c>
      <c r="G6" s="102">
        <v>36.3</v>
      </c>
      <c r="H6" s="35">
        <v>14.73</v>
      </c>
      <c r="I6" s="25">
        <v>39.3</v>
      </c>
    </row>
    <row r="7" spans="2:13" ht="60.75" thickBot="1">
      <c r="B7" s="39" t="s">
        <v>159</v>
      </c>
      <c r="C7" s="25">
        <v>41.94</v>
      </c>
      <c r="D7" s="25">
        <v>23.88</v>
      </c>
      <c r="E7" s="25">
        <v>8.48</v>
      </c>
      <c r="F7" s="25">
        <v>6.56</v>
      </c>
      <c r="G7" s="100">
        <v>19.4</v>
      </c>
      <c r="H7" s="35">
        <v>3.09</v>
      </c>
      <c r="I7" s="25">
        <v>21.5</v>
      </c>
      <c r="M7" s="8"/>
    </row>
    <row r="8" spans="2:9" ht="15.75" thickBot="1">
      <c r="B8" s="104" t="s">
        <v>13</v>
      </c>
      <c r="C8" s="99">
        <v>100</v>
      </c>
      <c r="D8" s="99">
        <v>100</v>
      </c>
      <c r="E8" s="99">
        <v>100</v>
      </c>
      <c r="F8" s="99">
        <v>100</v>
      </c>
      <c r="G8" s="105">
        <v>100</v>
      </c>
      <c r="H8" s="99">
        <v>100</v>
      </c>
      <c r="I8" s="99">
        <v>100</v>
      </c>
    </row>
    <row r="9" spans="2:9" ht="24.75" thickBot="1">
      <c r="B9" s="98" t="s">
        <v>107</v>
      </c>
      <c r="C9" s="25">
        <v>31.2</v>
      </c>
      <c r="D9" s="25">
        <v>46.8</v>
      </c>
      <c r="E9" s="25">
        <v>63.3</v>
      </c>
      <c r="F9" s="25">
        <v>60.7</v>
      </c>
      <c r="G9" s="25">
        <v>52.39</v>
      </c>
      <c r="H9" s="25">
        <v>84.4</v>
      </c>
      <c r="I9" s="103">
        <v>47.07</v>
      </c>
    </row>
    <row r="10" spans="2:9" ht="14.25" customHeight="1">
      <c r="B10" s="219"/>
      <c r="C10" s="219"/>
      <c r="D10" s="219"/>
      <c r="E10" s="219"/>
      <c r="F10" s="219"/>
      <c r="G10" s="219"/>
      <c r="H10" s="219"/>
      <c r="I10" s="219"/>
    </row>
    <row r="11" ht="14.25" customHeight="1"/>
    <row r="12" spans="2:9" ht="33.75" customHeight="1">
      <c r="B12" s="233" t="s">
        <v>160</v>
      </c>
      <c r="C12" s="233"/>
      <c r="D12" s="233"/>
      <c r="E12" s="233"/>
      <c r="F12" s="233"/>
      <c r="G12" s="233"/>
      <c r="H12" s="233"/>
      <c r="I12" s="233"/>
    </row>
    <row r="13" ht="15">
      <c r="B13" s="172" t="s">
        <v>143</v>
      </c>
    </row>
    <row r="14" spans="2:9" ht="15">
      <c r="B14" s="220" t="s">
        <v>16</v>
      </c>
      <c r="C14" s="220"/>
      <c r="D14" s="220"/>
      <c r="E14" s="220"/>
      <c r="F14" s="220"/>
      <c r="G14" s="220"/>
      <c r="H14" s="220"/>
      <c r="I14" s="220"/>
    </row>
  </sheetData>
  <sheetProtection/>
  <mergeCells count="4">
    <mergeCell ref="B2:I2"/>
    <mergeCell ref="B12:I12"/>
    <mergeCell ref="B10:I10"/>
    <mergeCell ref="B14:I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35"/>
  <sheetViews>
    <sheetView zoomScalePageLayoutView="0" workbookViewId="0" topLeftCell="A1">
      <selection activeCell="B1" sqref="B1:G1"/>
    </sheetView>
  </sheetViews>
  <sheetFormatPr defaultColWidth="11.57421875" defaultRowHeight="15.75" customHeight="1"/>
  <cols>
    <col min="1" max="1" width="8.140625" style="48" customWidth="1"/>
    <col min="2" max="2" width="13.140625" style="49" customWidth="1"/>
    <col min="3" max="3" width="14.140625" style="49" customWidth="1"/>
    <col min="4" max="16384" width="11.57421875" style="48" customWidth="1"/>
  </cols>
  <sheetData>
    <row r="1" spans="1:15" ht="15.75" customHeight="1">
      <c r="A1" s="63"/>
      <c r="B1" s="239" t="s">
        <v>173</v>
      </c>
      <c r="C1" s="239"/>
      <c r="D1" s="239"/>
      <c r="E1" s="239"/>
      <c r="F1" s="239"/>
      <c r="G1" s="239"/>
      <c r="H1" s="209"/>
      <c r="I1" s="67"/>
      <c r="J1" s="63"/>
      <c r="K1" s="61"/>
      <c r="L1" s="62"/>
      <c r="M1" s="61"/>
      <c r="N1" s="62"/>
      <c r="O1" s="62"/>
    </row>
    <row r="2" spans="1:8" ht="84" customHeight="1" thickBot="1">
      <c r="A2" s="66"/>
      <c r="B2" s="214"/>
      <c r="C2" s="215" t="s">
        <v>73</v>
      </c>
      <c r="D2" s="216" t="s">
        <v>74</v>
      </c>
      <c r="E2" s="217" t="s">
        <v>99</v>
      </c>
      <c r="F2" s="216" t="s">
        <v>98</v>
      </c>
      <c r="G2" s="216" t="s">
        <v>80</v>
      </c>
      <c r="H2" s="66"/>
    </row>
    <row r="3" spans="1:8" ht="10.5" customHeight="1" thickBot="1">
      <c r="A3" s="64"/>
      <c r="B3" s="240" t="s">
        <v>71</v>
      </c>
      <c r="C3" s="241"/>
      <c r="D3" s="241"/>
      <c r="E3" s="241"/>
      <c r="F3" s="241"/>
      <c r="G3" s="242"/>
      <c r="H3" s="64"/>
    </row>
    <row r="4" spans="1:8" ht="12" thickBot="1">
      <c r="A4" s="65"/>
      <c r="B4" s="70" t="s">
        <v>70</v>
      </c>
      <c r="C4" s="78" t="s">
        <v>167</v>
      </c>
      <c r="D4" s="71" t="s">
        <v>83</v>
      </c>
      <c r="E4" s="72" t="s">
        <v>84</v>
      </c>
      <c r="F4" s="87" t="s">
        <v>100</v>
      </c>
      <c r="G4" s="80" t="s">
        <v>85</v>
      </c>
      <c r="H4" s="64"/>
    </row>
    <row r="5" spans="1:8" ht="11.25" customHeight="1" thickBot="1">
      <c r="A5" s="66"/>
      <c r="B5" s="84" t="s">
        <v>72</v>
      </c>
      <c r="C5" s="234" t="s">
        <v>62</v>
      </c>
      <c r="D5" s="235"/>
      <c r="E5" s="235"/>
      <c r="F5" s="235"/>
      <c r="G5" s="236"/>
      <c r="H5" s="64"/>
    </row>
    <row r="6" spans="1:8" ht="9" customHeight="1" thickBot="1">
      <c r="A6" s="64"/>
      <c r="B6" s="240" t="s">
        <v>35</v>
      </c>
      <c r="C6" s="241"/>
      <c r="D6" s="241"/>
      <c r="E6" s="241"/>
      <c r="F6" s="241"/>
      <c r="G6" s="242"/>
      <c r="H6" s="64"/>
    </row>
    <row r="7" spans="1:8" ht="12" thickBot="1">
      <c r="A7" s="64"/>
      <c r="B7" s="198" t="s">
        <v>38</v>
      </c>
      <c r="C7" s="68" t="s">
        <v>81</v>
      </c>
      <c r="D7" s="68" t="s">
        <v>81</v>
      </c>
      <c r="E7" s="74" t="s">
        <v>86</v>
      </c>
      <c r="F7" s="68" t="s">
        <v>89</v>
      </c>
      <c r="G7" s="78" t="s">
        <v>81</v>
      </c>
      <c r="H7" s="64"/>
    </row>
    <row r="8" spans="1:8" ht="15" customHeight="1" thickBot="1">
      <c r="A8" s="64"/>
      <c r="B8" s="198" t="s">
        <v>39</v>
      </c>
      <c r="C8" s="234" t="s">
        <v>62</v>
      </c>
      <c r="D8" s="235"/>
      <c r="E8" s="235"/>
      <c r="F8" s="235"/>
      <c r="G8" s="236"/>
      <c r="H8" s="64"/>
    </row>
    <row r="9" spans="1:8" ht="9" customHeight="1" thickBot="1">
      <c r="A9" s="64"/>
      <c r="B9" s="240" t="s">
        <v>40</v>
      </c>
      <c r="C9" s="241"/>
      <c r="D9" s="241"/>
      <c r="E9" s="241"/>
      <c r="F9" s="241"/>
      <c r="G9" s="242"/>
      <c r="H9" s="64"/>
    </row>
    <row r="10" spans="1:8" ht="15.75" customHeight="1" thickBot="1">
      <c r="A10" s="64"/>
      <c r="B10" s="199" t="s">
        <v>57</v>
      </c>
      <c r="C10" s="76" t="s">
        <v>87</v>
      </c>
      <c r="D10" s="76" t="s">
        <v>88</v>
      </c>
      <c r="E10" s="81" t="s">
        <v>88</v>
      </c>
      <c r="F10" s="82" t="s">
        <v>81</v>
      </c>
      <c r="G10" s="78" t="s">
        <v>86</v>
      </c>
      <c r="H10" s="64"/>
    </row>
    <row r="11" spans="1:8" ht="12" thickBot="1">
      <c r="A11" s="64"/>
      <c r="B11" s="200" t="s">
        <v>58</v>
      </c>
      <c r="C11" s="76" t="s">
        <v>101</v>
      </c>
      <c r="D11" s="76" t="s">
        <v>81</v>
      </c>
      <c r="E11" s="81" t="s">
        <v>88</v>
      </c>
      <c r="F11" s="82" t="s">
        <v>81</v>
      </c>
      <c r="G11" s="77" t="s">
        <v>86</v>
      </c>
      <c r="H11" s="64"/>
    </row>
    <row r="12" spans="1:8" ht="12" thickBot="1">
      <c r="A12" s="64"/>
      <c r="B12" s="200" t="s">
        <v>59</v>
      </c>
      <c r="C12" s="76" t="s">
        <v>89</v>
      </c>
      <c r="D12" s="76" t="s">
        <v>81</v>
      </c>
      <c r="E12" s="76" t="s">
        <v>81</v>
      </c>
      <c r="F12" s="82" t="s">
        <v>89</v>
      </c>
      <c r="G12" s="76" t="s">
        <v>91</v>
      </c>
      <c r="H12" s="64"/>
    </row>
    <row r="13" spans="1:8" ht="15" customHeight="1" thickBot="1">
      <c r="A13" s="64"/>
      <c r="B13" s="200" t="s">
        <v>61</v>
      </c>
      <c r="C13" s="234" t="s">
        <v>62</v>
      </c>
      <c r="D13" s="235"/>
      <c r="E13" s="235"/>
      <c r="F13" s="235"/>
      <c r="G13" s="236"/>
      <c r="H13" s="64"/>
    </row>
    <row r="14" spans="1:8" ht="12" thickBot="1">
      <c r="A14" s="64"/>
      <c r="B14" s="201" t="s">
        <v>60</v>
      </c>
      <c r="C14" s="68" t="s">
        <v>168</v>
      </c>
      <c r="D14" s="68" t="s">
        <v>81</v>
      </c>
      <c r="E14" s="83" t="s">
        <v>90</v>
      </c>
      <c r="F14" s="85" t="s">
        <v>81</v>
      </c>
      <c r="G14" s="68" t="s">
        <v>86</v>
      </c>
      <c r="H14" s="64"/>
    </row>
    <row r="15" spans="1:8" ht="15" customHeight="1" thickBot="1">
      <c r="A15" s="64"/>
      <c r="B15" s="240" t="s">
        <v>36</v>
      </c>
      <c r="C15" s="241"/>
      <c r="D15" s="241"/>
      <c r="E15" s="241"/>
      <c r="F15" s="241"/>
      <c r="G15" s="242"/>
      <c r="H15" s="64"/>
    </row>
    <row r="16" spans="1:8" ht="12" thickBot="1">
      <c r="A16" s="64"/>
      <c r="B16" s="199" t="s">
        <v>46</v>
      </c>
      <c r="C16" s="76" t="s">
        <v>81</v>
      </c>
      <c r="D16" s="76" t="s">
        <v>90</v>
      </c>
      <c r="E16" s="81" t="s">
        <v>82</v>
      </c>
      <c r="F16" s="82" t="s">
        <v>81</v>
      </c>
      <c r="G16" s="78" t="s">
        <v>81</v>
      </c>
      <c r="H16" s="64"/>
    </row>
    <row r="17" spans="1:8" ht="12" thickBot="1">
      <c r="A17" s="64"/>
      <c r="B17" s="200" t="s">
        <v>47</v>
      </c>
      <c r="C17" s="76" t="s">
        <v>169</v>
      </c>
      <c r="D17" s="76" t="s">
        <v>93</v>
      </c>
      <c r="E17" s="76" t="s">
        <v>86</v>
      </c>
      <c r="F17" s="82" t="s">
        <v>90</v>
      </c>
      <c r="G17" s="76" t="s">
        <v>89</v>
      </c>
      <c r="H17" s="64"/>
    </row>
    <row r="18" spans="1:8" ht="23.25" thickBot="1">
      <c r="A18" s="64"/>
      <c r="B18" s="201" t="s">
        <v>65</v>
      </c>
      <c r="C18" s="234" t="s">
        <v>62</v>
      </c>
      <c r="D18" s="235"/>
      <c r="E18" s="235"/>
      <c r="F18" s="235"/>
      <c r="G18" s="236"/>
      <c r="H18" s="64"/>
    </row>
    <row r="19" spans="1:8" ht="12" thickBot="1">
      <c r="A19" s="64"/>
      <c r="B19" s="73" t="s">
        <v>48</v>
      </c>
      <c r="C19" s="78" t="s">
        <v>89</v>
      </c>
      <c r="D19" s="192" t="s">
        <v>96</v>
      </c>
      <c r="E19" s="78" t="s">
        <v>89</v>
      </c>
      <c r="F19" s="82" t="s">
        <v>90</v>
      </c>
      <c r="G19" s="193" t="s">
        <v>89</v>
      </c>
      <c r="H19" s="64"/>
    </row>
    <row r="20" spans="1:8" ht="15" customHeight="1" thickBot="1">
      <c r="A20" s="64"/>
      <c r="B20" s="240" t="s">
        <v>37</v>
      </c>
      <c r="C20" s="241"/>
      <c r="D20" s="241"/>
      <c r="E20" s="241"/>
      <c r="F20" s="241"/>
      <c r="G20" s="242"/>
      <c r="H20" s="64"/>
    </row>
    <row r="21" spans="1:8" ht="12" thickBot="1">
      <c r="A21" s="64"/>
      <c r="B21" s="75" t="s">
        <v>63</v>
      </c>
      <c r="C21" s="79"/>
      <c r="D21" s="76" t="s">
        <v>171</v>
      </c>
      <c r="E21" s="69" t="s">
        <v>89</v>
      </c>
      <c r="F21" s="86" t="s">
        <v>91</v>
      </c>
      <c r="G21" s="76" t="s">
        <v>91</v>
      </c>
      <c r="H21" s="64"/>
    </row>
    <row r="22" spans="1:8" ht="12" customHeight="1" thickBot="1">
      <c r="A22" s="64"/>
      <c r="B22" s="73" t="s">
        <v>64</v>
      </c>
      <c r="C22" s="202"/>
      <c r="D22" s="189" t="s">
        <v>62</v>
      </c>
      <c r="E22" s="190"/>
      <c r="F22" s="190"/>
      <c r="G22" s="191"/>
      <c r="H22" s="64"/>
    </row>
    <row r="23" spans="1:8" ht="12" thickBot="1">
      <c r="A23" s="64"/>
      <c r="B23" s="240" t="s">
        <v>66</v>
      </c>
      <c r="C23" s="241"/>
      <c r="D23" s="241"/>
      <c r="E23" s="241"/>
      <c r="F23" s="241"/>
      <c r="G23" s="242"/>
      <c r="H23" s="64"/>
    </row>
    <row r="24" spans="1:8" ht="23.25" thickBot="1">
      <c r="A24" s="64"/>
      <c r="B24" s="198" t="s">
        <v>68</v>
      </c>
      <c r="C24" s="76" t="s">
        <v>88</v>
      </c>
      <c r="D24" s="76" t="s">
        <v>172</v>
      </c>
      <c r="E24" s="76" t="s">
        <v>92</v>
      </c>
      <c r="F24" s="82" t="s">
        <v>81</v>
      </c>
      <c r="G24" s="78" t="s">
        <v>94</v>
      </c>
      <c r="H24" s="64"/>
    </row>
    <row r="25" spans="1:8" ht="12.75" customHeight="1" thickBot="1">
      <c r="A25" s="64"/>
      <c r="B25" s="200" t="s">
        <v>69</v>
      </c>
      <c r="C25" s="192" t="s">
        <v>89</v>
      </c>
      <c r="D25" s="78" t="s">
        <v>96</v>
      </c>
      <c r="E25" s="192" t="s">
        <v>95</v>
      </c>
      <c r="F25" s="82" t="s">
        <v>81</v>
      </c>
      <c r="G25" s="78" t="s">
        <v>81</v>
      </c>
      <c r="H25" s="64"/>
    </row>
    <row r="26" spans="1:8" ht="11.25" customHeight="1" thickBot="1">
      <c r="A26" s="64"/>
      <c r="B26" s="200" t="s">
        <v>67</v>
      </c>
      <c r="C26" s="234" t="s">
        <v>62</v>
      </c>
      <c r="D26" s="235"/>
      <c r="E26" s="235"/>
      <c r="F26" s="235"/>
      <c r="G26" s="236"/>
      <c r="H26" s="64"/>
    </row>
    <row r="27" spans="1:8" ht="13.5" customHeight="1" thickBot="1">
      <c r="A27" s="64"/>
      <c r="B27" s="203" t="s">
        <v>54</v>
      </c>
      <c r="C27" s="68" t="s">
        <v>81</v>
      </c>
      <c r="D27" s="68" t="s">
        <v>93</v>
      </c>
      <c r="E27" s="83" t="s">
        <v>81</v>
      </c>
      <c r="F27" s="85" t="s">
        <v>81</v>
      </c>
      <c r="G27" s="95" t="s">
        <v>86</v>
      </c>
      <c r="H27" s="64"/>
    </row>
    <row r="28" spans="1:8" ht="13.5" customHeight="1" thickBot="1">
      <c r="A28" s="64"/>
      <c r="B28" s="205" t="s">
        <v>170</v>
      </c>
      <c r="C28" s="206" t="s">
        <v>90</v>
      </c>
      <c r="D28" s="207" t="s">
        <v>81</v>
      </c>
      <c r="E28" s="78" t="s">
        <v>81</v>
      </c>
      <c r="F28" s="207" t="s">
        <v>81</v>
      </c>
      <c r="G28" s="208" t="s">
        <v>169</v>
      </c>
      <c r="H28" s="64"/>
    </row>
    <row r="29" spans="1:10" ht="12" customHeight="1" thickBot="1">
      <c r="A29" s="64"/>
      <c r="B29" s="204" t="s">
        <v>104</v>
      </c>
      <c r="C29" s="193">
        <v>4699</v>
      </c>
      <c r="D29" s="192">
        <v>1484</v>
      </c>
      <c r="E29" s="78">
        <v>9012</v>
      </c>
      <c r="F29" s="96">
        <v>9012</v>
      </c>
      <c r="G29" s="78">
        <v>8937</v>
      </c>
      <c r="H29" s="64"/>
      <c r="I29" s="64"/>
      <c r="J29" s="64"/>
    </row>
    <row r="30" spans="1:10" ht="15.75" customHeight="1">
      <c r="A30" s="64"/>
      <c r="B30" s="237" t="s">
        <v>97</v>
      </c>
      <c r="C30" s="237"/>
      <c r="D30" s="237"/>
      <c r="E30" s="237"/>
      <c r="F30" s="237"/>
      <c r="G30" s="237"/>
      <c r="H30" s="194"/>
      <c r="I30" s="64"/>
      <c r="J30" s="64"/>
    </row>
    <row r="31" spans="1:10" ht="57.75" customHeight="1">
      <c r="A31" s="64"/>
      <c r="B31" s="233" t="s">
        <v>158</v>
      </c>
      <c r="C31" s="233"/>
      <c r="D31" s="233"/>
      <c r="E31" s="233"/>
      <c r="F31" s="233"/>
      <c r="G31" s="233"/>
      <c r="H31" s="195"/>
      <c r="I31" s="64"/>
      <c r="J31" s="64"/>
    </row>
    <row r="32" spans="2:8" ht="18" customHeight="1">
      <c r="B32" s="238" t="s">
        <v>141</v>
      </c>
      <c r="C32" s="238"/>
      <c r="D32" s="238"/>
      <c r="E32" s="238"/>
      <c r="F32" s="238"/>
      <c r="G32" s="238"/>
      <c r="H32" s="194"/>
    </row>
    <row r="33" spans="2:8" ht="15.75" customHeight="1">
      <c r="B33" s="238" t="s">
        <v>105</v>
      </c>
      <c r="C33" s="238"/>
      <c r="D33" s="238"/>
      <c r="E33" s="238"/>
      <c r="F33" s="238"/>
      <c r="G33" s="238"/>
      <c r="H33" s="194"/>
    </row>
    <row r="34" spans="5:8" ht="15.75" customHeight="1">
      <c r="E34" s="52"/>
      <c r="F34" s="50"/>
      <c r="G34" s="50"/>
      <c r="H34" s="51"/>
    </row>
    <row r="35" spans="5:8" ht="15.75" customHeight="1">
      <c r="E35" s="52"/>
      <c r="F35" s="50"/>
      <c r="G35" s="50"/>
      <c r="H35" s="51"/>
    </row>
  </sheetData>
  <sheetProtection/>
  <mergeCells count="16">
    <mergeCell ref="B15:G15"/>
    <mergeCell ref="B23:G23"/>
    <mergeCell ref="C13:G13"/>
    <mergeCell ref="C8:G8"/>
    <mergeCell ref="B9:G9"/>
    <mergeCell ref="B3:G3"/>
    <mergeCell ref="C26:G26"/>
    <mergeCell ref="B30:G30"/>
    <mergeCell ref="B31:G31"/>
    <mergeCell ref="B32:G32"/>
    <mergeCell ref="B33:G33"/>
    <mergeCell ref="B1:G1"/>
    <mergeCell ref="C5:G5"/>
    <mergeCell ref="B6:G6"/>
    <mergeCell ref="C18:G18"/>
    <mergeCell ref="B20:G2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2:H10"/>
  <sheetViews>
    <sheetView zoomScalePageLayoutView="0" workbookViewId="0" topLeftCell="A1">
      <selection activeCell="B2" sqref="B2:H2"/>
    </sheetView>
  </sheetViews>
  <sheetFormatPr defaultColWidth="11.421875" defaultRowHeight="15"/>
  <cols>
    <col min="2" max="2" width="15.57421875" style="0" customWidth="1"/>
    <col min="3" max="8" width="11.57421875" style="0" customWidth="1"/>
  </cols>
  <sheetData>
    <row r="2" spans="2:8" ht="15.75" thickBot="1">
      <c r="B2" s="243" t="s">
        <v>175</v>
      </c>
      <c r="C2" s="243"/>
      <c r="D2" s="243"/>
      <c r="E2" s="243"/>
      <c r="F2" s="243"/>
      <c r="G2" s="243"/>
      <c r="H2" s="243"/>
    </row>
    <row r="3" spans="2:8" ht="60.75" thickBot="1">
      <c r="B3" s="31"/>
      <c r="C3" s="196" t="s">
        <v>164</v>
      </c>
      <c r="D3" s="197" t="s">
        <v>55</v>
      </c>
      <c r="E3" s="197" t="s">
        <v>165</v>
      </c>
      <c r="F3" s="197" t="s">
        <v>166</v>
      </c>
      <c r="G3" s="197" t="s">
        <v>162</v>
      </c>
      <c r="H3" s="197" t="s">
        <v>163</v>
      </c>
    </row>
    <row r="4" spans="2:8" ht="15.75" thickBot="1">
      <c r="B4" s="32" t="s">
        <v>17</v>
      </c>
      <c r="C4" s="33">
        <v>16.9</v>
      </c>
      <c r="D4" s="34">
        <v>36.2</v>
      </c>
      <c r="E4" s="34">
        <v>32.63</v>
      </c>
      <c r="F4" s="34">
        <v>44.92</v>
      </c>
      <c r="G4" s="34">
        <v>10.6</v>
      </c>
      <c r="H4" s="34">
        <v>28.4</v>
      </c>
    </row>
    <row r="5" spans="2:8" ht="24.75" thickBot="1">
      <c r="B5" s="32" t="s">
        <v>18</v>
      </c>
      <c r="C5" s="33">
        <v>39.52</v>
      </c>
      <c r="D5" s="34">
        <v>61.73</v>
      </c>
      <c r="E5" s="34">
        <v>37.7</v>
      </c>
      <c r="F5" s="34">
        <v>55.8</v>
      </c>
      <c r="G5" s="34">
        <v>41.4</v>
      </c>
      <c r="H5" s="34">
        <v>69.2</v>
      </c>
    </row>
    <row r="6" spans="2:8" ht="12.75" customHeight="1">
      <c r="B6" s="244"/>
      <c r="C6" s="244"/>
      <c r="D6" s="244"/>
      <c r="E6" s="244"/>
      <c r="F6" s="244"/>
      <c r="G6" s="244"/>
      <c r="H6" s="244"/>
    </row>
    <row r="7" spans="2:8" ht="9.75" customHeight="1">
      <c r="B7" s="245"/>
      <c r="C7" s="245"/>
      <c r="D7" s="245"/>
      <c r="E7" s="245"/>
      <c r="F7" s="245"/>
      <c r="G7" s="245"/>
      <c r="H7" s="245"/>
    </row>
    <row r="8" spans="2:8" ht="15">
      <c r="B8" s="169" t="s">
        <v>108</v>
      </c>
      <c r="C8" s="173"/>
      <c r="D8" s="173"/>
      <c r="E8" s="173"/>
      <c r="F8" s="173"/>
      <c r="G8" s="173"/>
      <c r="H8" s="173"/>
    </row>
    <row r="9" ht="15">
      <c r="B9" s="172" t="s">
        <v>142</v>
      </c>
    </row>
    <row r="10" ht="15">
      <c r="B10" s="172" t="s">
        <v>16</v>
      </c>
    </row>
  </sheetData>
  <sheetProtection/>
  <mergeCells count="3">
    <mergeCell ref="B2:H2"/>
    <mergeCell ref="B6:H6"/>
    <mergeCell ref="B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B2:E12"/>
  <sheetViews>
    <sheetView zoomScalePageLayoutView="0" workbookViewId="0" topLeftCell="A1">
      <selection activeCell="B2" sqref="B2:E2"/>
    </sheetView>
  </sheetViews>
  <sheetFormatPr defaultColWidth="11.421875" defaultRowHeight="15"/>
  <cols>
    <col min="2" max="2" width="31.57421875" style="0" customWidth="1"/>
  </cols>
  <sheetData>
    <row r="2" spans="2:5" ht="15.75" thickBot="1">
      <c r="B2" s="247" t="s">
        <v>176</v>
      </c>
      <c r="C2" s="247"/>
      <c r="D2" s="247"/>
      <c r="E2" s="247"/>
    </row>
    <row r="3" spans="2:5" ht="24.75" thickBot="1">
      <c r="B3" s="53" t="s">
        <v>75</v>
      </c>
      <c r="C3" s="54" t="s">
        <v>19</v>
      </c>
      <c r="D3" s="55" t="s">
        <v>20</v>
      </c>
      <c r="E3" s="55" t="s">
        <v>21</v>
      </c>
    </row>
    <row r="4" spans="2:5" ht="24.75" thickBot="1">
      <c r="B4" s="56" t="s">
        <v>22</v>
      </c>
      <c r="C4" s="55">
        <v>71.1</v>
      </c>
      <c r="D4" s="57">
        <v>82.7</v>
      </c>
      <c r="E4" s="55">
        <v>68.2</v>
      </c>
    </row>
    <row r="5" spans="2:5" ht="24.75" thickBot="1">
      <c r="B5" s="56" t="s">
        <v>111</v>
      </c>
      <c r="C5" s="54">
        <v>4.8</v>
      </c>
      <c r="D5" s="58">
        <v>10.3</v>
      </c>
      <c r="E5" s="54">
        <v>5.1</v>
      </c>
    </row>
    <row r="6" spans="2:5" ht="36.75" thickBot="1">
      <c r="B6" s="56" t="s">
        <v>110</v>
      </c>
      <c r="C6" s="54">
        <v>6.5</v>
      </c>
      <c r="D6" s="140">
        <v>12</v>
      </c>
      <c r="E6" s="141">
        <v>6</v>
      </c>
    </row>
    <row r="7" spans="2:5" ht="24.75" thickBot="1">
      <c r="B7" s="59" t="s">
        <v>23</v>
      </c>
      <c r="C7" s="55">
        <v>23.7</v>
      </c>
      <c r="D7" s="57">
        <v>32.6</v>
      </c>
      <c r="E7" s="55">
        <v>23.3</v>
      </c>
    </row>
    <row r="8" spans="2:5" ht="12" customHeight="1">
      <c r="B8" s="226"/>
      <c r="C8" s="226"/>
      <c r="D8" s="226"/>
      <c r="E8" s="226"/>
    </row>
    <row r="9" spans="2:5" ht="9" customHeight="1">
      <c r="B9" s="248"/>
      <c r="C9" s="248"/>
      <c r="D9" s="248"/>
      <c r="E9" s="248"/>
    </row>
    <row r="10" spans="2:5" ht="21" customHeight="1">
      <c r="B10" s="246" t="s">
        <v>140</v>
      </c>
      <c r="C10" s="246"/>
      <c r="D10" s="246"/>
      <c r="E10" s="246"/>
    </row>
    <row r="11" spans="2:5" ht="15">
      <c r="B11" s="171" t="s">
        <v>144</v>
      </c>
      <c r="C11" s="171"/>
      <c r="D11" s="171"/>
      <c r="E11" s="171"/>
    </row>
    <row r="12" spans="2:5" ht="15">
      <c r="B12" s="171" t="s">
        <v>76</v>
      </c>
      <c r="C12" s="171"/>
      <c r="D12" s="171"/>
      <c r="E12" s="171"/>
    </row>
  </sheetData>
  <sheetProtection/>
  <mergeCells count="4">
    <mergeCell ref="B10:E10"/>
    <mergeCell ref="B2:E2"/>
    <mergeCell ref="B8:E8"/>
    <mergeCell ref="B9:E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3:G13"/>
  <sheetViews>
    <sheetView zoomScalePageLayoutView="0" workbookViewId="0" topLeftCell="B1">
      <selection activeCell="B3" sqref="B3:G3"/>
    </sheetView>
  </sheetViews>
  <sheetFormatPr defaultColWidth="11.421875" defaultRowHeight="15"/>
  <cols>
    <col min="2" max="2" width="12.57421875" style="0" customWidth="1"/>
    <col min="3" max="3" width="11.57421875" style="0" customWidth="1"/>
    <col min="4" max="4" width="12.57421875" style="0" customWidth="1"/>
    <col min="10" max="10" width="17.28125" style="0" customWidth="1"/>
    <col min="12" max="12" width="18.7109375" style="0" customWidth="1"/>
    <col min="13" max="13" width="22.421875" style="0" customWidth="1"/>
  </cols>
  <sheetData>
    <row r="1" ht="6" customHeight="1"/>
    <row r="2" ht="15.75" thickBot="1"/>
    <row r="3" spans="2:7" ht="15.75" thickBot="1">
      <c r="B3" s="253" t="s">
        <v>177</v>
      </c>
      <c r="C3" s="254"/>
      <c r="D3" s="254"/>
      <c r="E3" s="254"/>
      <c r="F3" s="254"/>
      <c r="G3" s="255"/>
    </row>
    <row r="4" spans="2:7" ht="84.75" thickBot="1">
      <c r="B4" s="249" t="s">
        <v>116</v>
      </c>
      <c r="C4" s="250"/>
      <c r="D4" s="108" t="s">
        <v>102</v>
      </c>
      <c r="E4" s="108" t="s">
        <v>33</v>
      </c>
      <c r="F4" s="109" t="s">
        <v>174</v>
      </c>
      <c r="G4" s="114" t="s">
        <v>118</v>
      </c>
    </row>
    <row r="5" spans="2:7" ht="15.75" thickBot="1">
      <c r="B5" s="251"/>
      <c r="C5" s="252"/>
      <c r="D5" s="107">
        <v>47.2</v>
      </c>
      <c r="E5" s="107">
        <v>33.1</v>
      </c>
      <c r="F5" s="107">
        <v>19.7</v>
      </c>
      <c r="G5" s="115">
        <v>100</v>
      </c>
    </row>
    <row r="6" spans="2:7" ht="24.75" thickBot="1">
      <c r="B6" s="111"/>
      <c r="C6" s="112" t="s">
        <v>113</v>
      </c>
      <c r="D6" s="117">
        <v>30.7</v>
      </c>
      <c r="E6" s="117">
        <v>7.9</v>
      </c>
      <c r="F6" s="117">
        <v>0.89</v>
      </c>
      <c r="G6" s="118">
        <v>17.3</v>
      </c>
    </row>
    <row r="7" spans="2:7" ht="24.75" thickBot="1">
      <c r="B7" s="116" t="s">
        <v>112</v>
      </c>
      <c r="C7" s="113" t="s">
        <v>114</v>
      </c>
      <c r="D7" s="119">
        <v>48.5</v>
      </c>
      <c r="E7" s="119">
        <v>19.09</v>
      </c>
      <c r="F7" s="119">
        <v>1.5</v>
      </c>
      <c r="G7" s="120">
        <v>29.7</v>
      </c>
    </row>
    <row r="8" spans="2:7" ht="24.75" thickBot="1">
      <c r="B8" s="110"/>
      <c r="C8" s="113" t="s">
        <v>115</v>
      </c>
      <c r="D8" s="119">
        <v>20.8</v>
      </c>
      <c r="E8" s="119">
        <v>73.01</v>
      </c>
      <c r="F8" s="119">
        <v>97.6</v>
      </c>
      <c r="G8" s="121">
        <v>53.1</v>
      </c>
    </row>
    <row r="9" spans="2:7" ht="14.25" customHeight="1">
      <c r="B9" s="226"/>
      <c r="C9" s="226"/>
      <c r="D9" s="226"/>
      <c r="E9" s="226"/>
      <c r="F9" s="226"/>
      <c r="G9" s="226"/>
    </row>
    <row r="10" ht="14.25" customHeight="1"/>
    <row r="11" spans="2:7" ht="61.5" customHeight="1">
      <c r="B11" s="225" t="s">
        <v>117</v>
      </c>
      <c r="C11" s="225"/>
      <c r="D11" s="225"/>
      <c r="E11" s="225"/>
      <c r="F11" s="225"/>
      <c r="G11" s="225"/>
    </row>
    <row r="12" spans="2:7" ht="15">
      <c r="B12" s="172" t="s">
        <v>139</v>
      </c>
      <c r="C12" s="173"/>
      <c r="D12" s="173"/>
      <c r="E12" s="173"/>
      <c r="F12" s="173"/>
      <c r="G12" s="173"/>
    </row>
    <row r="13" spans="2:7" ht="15">
      <c r="B13" s="225" t="s">
        <v>16</v>
      </c>
      <c r="C13" s="225"/>
      <c r="D13" s="225"/>
      <c r="E13" s="225"/>
      <c r="F13" s="225"/>
      <c r="G13" s="225"/>
    </row>
  </sheetData>
  <sheetProtection/>
  <mergeCells count="6">
    <mergeCell ref="B4:C4"/>
    <mergeCell ref="B5:C5"/>
    <mergeCell ref="B3:G3"/>
    <mergeCell ref="B9:G9"/>
    <mergeCell ref="B13:G13"/>
    <mergeCell ref="B11:G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B2:F13"/>
  <sheetViews>
    <sheetView zoomScalePageLayoutView="0" workbookViewId="0" topLeftCell="A1">
      <selection activeCell="B2" sqref="B2:F2"/>
    </sheetView>
  </sheetViews>
  <sheetFormatPr defaultColWidth="11.421875" defaultRowHeight="15"/>
  <sheetData>
    <row r="2" spans="2:6" ht="24" customHeight="1" thickBot="1">
      <c r="B2" s="257" t="s">
        <v>178</v>
      </c>
      <c r="C2" s="257"/>
      <c r="D2" s="257"/>
      <c r="E2" s="257"/>
      <c r="F2" s="257"/>
    </row>
    <row r="3" spans="2:6" ht="15">
      <c r="B3" s="258"/>
      <c r="C3" s="260" t="s">
        <v>179</v>
      </c>
      <c r="D3" s="260" t="s">
        <v>180</v>
      </c>
      <c r="E3" s="260" t="s">
        <v>181</v>
      </c>
      <c r="F3" s="60" t="s">
        <v>182</v>
      </c>
    </row>
    <row r="4" spans="2:6" ht="15.75" thickBot="1">
      <c r="B4" s="259"/>
      <c r="C4" s="261"/>
      <c r="D4" s="261"/>
      <c r="E4" s="261"/>
      <c r="F4" s="55" t="s">
        <v>24</v>
      </c>
    </row>
    <row r="5" spans="2:6" ht="15.75" thickBot="1">
      <c r="B5" s="106">
        <v>1983</v>
      </c>
      <c r="C5" s="55">
        <v>39</v>
      </c>
      <c r="D5" s="55">
        <v>38</v>
      </c>
      <c r="E5" s="55">
        <v>36</v>
      </c>
      <c r="F5" s="55">
        <v>35</v>
      </c>
    </row>
    <row r="6" spans="2:6" ht="15.75" thickBot="1">
      <c r="B6" s="106">
        <v>1998</v>
      </c>
      <c r="C6" s="55">
        <v>42</v>
      </c>
      <c r="D6" s="55">
        <v>43</v>
      </c>
      <c r="E6" s="55">
        <v>38</v>
      </c>
      <c r="F6" s="55">
        <v>39</v>
      </c>
    </row>
    <row r="7" spans="2:6" ht="15.75" thickBot="1">
      <c r="B7" s="106">
        <v>2003</v>
      </c>
      <c r="C7" s="55">
        <v>43</v>
      </c>
      <c r="D7" s="55">
        <v>45</v>
      </c>
      <c r="E7" s="55">
        <v>39</v>
      </c>
      <c r="F7" s="55">
        <v>40</v>
      </c>
    </row>
    <row r="8" spans="2:6" ht="15.75" thickBot="1">
      <c r="B8" s="106">
        <v>2013</v>
      </c>
      <c r="C8" s="55">
        <v>45</v>
      </c>
      <c r="D8" s="55">
        <v>46</v>
      </c>
      <c r="E8" s="55">
        <v>40</v>
      </c>
      <c r="F8" s="55">
        <v>41</v>
      </c>
    </row>
    <row r="9" ht="24" customHeight="1"/>
    <row r="11" spans="2:6" ht="43.5" customHeight="1">
      <c r="B11" s="225" t="s">
        <v>77</v>
      </c>
      <c r="C11" s="225"/>
      <c r="D11" s="225"/>
      <c r="E11" s="225"/>
      <c r="F11" s="225"/>
    </row>
    <row r="12" spans="2:6" ht="21" customHeight="1">
      <c r="B12" s="225" t="s">
        <v>155</v>
      </c>
      <c r="C12" s="225"/>
      <c r="D12" s="225"/>
      <c r="E12" s="225"/>
      <c r="F12" s="225"/>
    </row>
    <row r="13" spans="2:6" ht="33" customHeight="1">
      <c r="B13" s="256" t="s">
        <v>147</v>
      </c>
      <c r="C13" s="256"/>
      <c r="D13" s="256"/>
      <c r="E13" s="256"/>
      <c r="F13" s="256"/>
    </row>
  </sheetData>
  <sheetProtection/>
  <mergeCells count="8">
    <mergeCell ref="B13:F13"/>
    <mergeCell ref="B12:F12"/>
    <mergeCell ref="B11:F11"/>
    <mergeCell ref="B2:F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2:E10"/>
  <sheetViews>
    <sheetView zoomScalePageLayoutView="0" workbookViewId="0" topLeftCell="A1">
      <selection activeCell="B2" sqref="B2:E2"/>
    </sheetView>
  </sheetViews>
  <sheetFormatPr defaultColWidth="11.421875" defaultRowHeight="15"/>
  <cols>
    <col min="2" max="2" width="32.8515625" style="0" customWidth="1"/>
  </cols>
  <sheetData>
    <row r="1" ht="15.75" thickBot="1"/>
    <row r="2" spans="2:5" ht="27" customHeight="1" thickBot="1">
      <c r="B2" s="262" t="s">
        <v>183</v>
      </c>
      <c r="C2" s="263"/>
      <c r="D2" s="263"/>
      <c r="E2" s="264"/>
    </row>
    <row r="3" spans="2:5" ht="24.75" thickBot="1">
      <c r="B3" s="53" t="s">
        <v>31</v>
      </c>
      <c r="C3" s="54" t="s">
        <v>19</v>
      </c>
      <c r="D3" s="55" t="s">
        <v>20</v>
      </c>
      <c r="E3" s="55" t="s">
        <v>21</v>
      </c>
    </row>
    <row r="4" spans="2:5" ht="24.75" thickBot="1">
      <c r="B4" s="56" t="s">
        <v>78</v>
      </c>
      <c r="C4" s="54">
        <v>6.1</v>
      </c>
      <c r="D4" s="58">
        <v>15.8</v>
      </c>
      <c r="E4" s="54">
        <v>5.6</v>
      </c>
    </row>
    <row r="5" spans="2:5" ht="36.75" thickBot="1">
      <c r="B5" s="56" t="s">
        <v>79</v>
      </c>
      <c r="C5" s="54">
        <v>16.4</v>
      </c>
      <c r="D5" s="58">
        <v>33.6</v>
      </c>
      <c r="E5" s="54">
        <v>13.6</v>
      </c>
    </row>
    <row r="8" spans="2:5" ht="33.75" customHeight="1">
      <c r="B8" s="225" t="s">
        <v>161</v>
      </c>
      <c r="C8" s="225"/>
      <c r="D8" s="225"/>
      <c r="E8" s="225"/>
    </row>
    <row r="9" spans="2:5" ht="10.5" customHeight="1">
      <c r="B9" s="265" t="s">
        <v>145</v>
      </c>
      <c r="C9" s="265"/>
      <c r="D9" s="265"/>
      <c r="E9" s="265"/>
    </row>
    <row r="10" spans="2:5" ht="12" customHeight="1">
      <c r="B10" s="233" t="s">
        <v>154</v>
      </c>
      <c r="C10" s="233"/>
      <c r="D10" s="233"/>
      <c r="E10" s="233"/>
    </row>
  </sheetData>
  <sheetProtection/>
  <mergeCells count="4">
    <mergeCell ref="B2:E2"/>
    <mergeCell ref="B9:E9"/>
    <mergeCell ref="B10:E10"/>
    <mergeCell ref="B8:E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Ministères Chargés des Affaires Sociales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2016-12-20T09:09:25Z</cp:lastPrinted>
  <dcterms:created xsi:type="dcterms:W3CDTF">2016-10-06T13:08:33Z</dcterms:created>
  <dcterms:modified xsi:type="dcterms:W3CDTF">2017-03-07T11:55:46Z</dcterms:modified>
  <cp:category/>
  <cp:version/>
  <cp:contentType/>
  <cp:contentStatus/>
</cp:coreProperties>
</file>