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I:\Covid19 - Crise sanitaire\TDB Hebdo\07-12-05-2020\"/>
    </mc:Choice>
  </mc:AlternateContent>
  <bookViews>
    <workbookView xWindow="0" yWindow="0" windowWidth="20490" windowHeight="7020" tabRatio="867"/>
  </bookViews>
  <sheets>
    <sheet name="Lisez-moi" sheetId="23" r:id="rId1"/>
    <sheet name="Figure 1" sheetId="65" r:id="rId2"/>
    <sheet name="Figure 2" sheetId="66" r:id="rId3"/>
    <sheet name="Figure 3" sheetId="67" r:id="rId4"/>
    <sheet name="Figure 4" sheetId="68" r:id="rId5"/>
    <sheet name="Figure 5" sheetId="69" r:id="rId6"/>
    <sheet name="Figure 6" sheetId="70" r:id="rId7"/>
    <sheet name="Figure 7" sheetId="71" r:id="rId8"/>
    <sheet name="Figure 8" sheetId="63" r:id="rId9"/>
    <sheet name="Figure 9" sheetId="64" r:id="rId10"/>
    <sheet name="Figure 10" sheetId="61" r:id="rId11"/>
    <sheet name="Figure 11" sheetId="62" r:id="rId12"/>
    <sheet name="Figure 12" sheetId="60" r:id="rId13"/>
    <sheet name="Annexe 1" sheetId="72" r:id="rId14"/>
    <sheet name="Annexe 2" sheetId="73" r:id="rId15"/>
  </sheets>
  <externalReferences>
    <externalReference r:id="rId16"/>
    <externalReference r:id="rId17"/>
    <externalReference r:id="rId18"/>
    <externalReference r:id="rId19"/>
  </externalReferences>
  <definedNames>
    <definedName name="ad" localSheetId="13">OFFSET('Annexe 1'!po,#REF!,0)</definedName>
    <definedName name="ad" localSheetId="14">OFFSET('Annexe 2'!po,#REF!,0)</definedName>
    <definedName name="ad" localSheetId="1">OFFSET('Figure 1'!po,#REF!,0)</definedName>
    <definedName name="ad" localSheetId="2">OFFSET('Figure 2'!po,#REF!,0)</definedName>
    <definedName name="ad" localSheetId="3">OFFSET('Figure 3'!po,#REF!,0)</definedName>
    <definedName name="ad" localSheetId="4">OFFSET('Figure 4'!po,#REF!,0)</definedName>
    <definedName name="ad" localSheetId="5">OFFSET('Figure 5'!po,#REF!,0)</definedName>
    <definedName name="ad" localSheetId="6">OFFSET('Figure 6'!po,#REF!,0)</definedName>
    <definedName name="ad" localSheetId="7">OFFSET(po,#REF!,0)</definedName>
    <definedName name="ad">OFFSET(po,#REF!,0)</definedName>
    <definedName name="choix" localSheetId="13">OFFSET('Annexe 1'!periode,#REF!,0)</definedName>
    <definedName name="choix" localSheetId="14">OFFSET('Annexe 2'!periode,#REF!,0)</definedName>
    <definedName name="choix" localSheetId="1">OFFSET('Figure 1'!periode,#REF!,0)</definedName>
    <definedName name="choix" localSheetId="10">OFFSET('Figure 10'!periode,#REF!,0)</definedName>
    <definedName name="choix" localSheetId="11">OFFSET('Figure 11'!periode,#REF!,0)</definedName>
    <definedName name="choix" localSheetId="12">OFFSET('Figure 12'!periode,#REF!,0)</definedName>
    <definedName name="choix" localSheetId="2">OFFSET('Figure 2'!periode,#REF!,0)</definedName>
    <definedName name="choix" localSheetId="3">OFFSET('Figure 3'!periode,#REF!,0)</definedName>
    <definedName name="choix" localSheetId="4">OFFSET('Figure 4'!periode,#REF!,0)</definedName>
    <definedName name="choix" localSheetId="5">OFFSET('Figure 5'!periode,#REF!,0)</definedName>
    <definedName name="choix" localSheetId="6">OFFSET('Figure 6'!periode,#REF!,0)</definedName>
    <definedName name="choix" localSheetId="7">OFFSET(periode,#REF!,0)</definedName>
    <definedName name="choix" localSheetId="8">OFFSET('Figure 8'!periode,#REF!,0)</definedName>
    <definedName name="choix" localSheetId="9">OFFSET('Figure 9'!periode,#REF!,0)</definedName>
    <definedName name="choix">OFFSET(periode,#REF!,0)</definedName>
    <definedName name="choix_mesure" localSheetId="13">OFFSET('Annexe 1'!periode,#REF!,0)</definedName>
    <definedName name="choix_mesure" localSheetId="14">OFFSET('Annexe 2'!periode,#REF!,0)</definedName>
    <definedName name="choix_mesure" localSheetId="1">OFFSET('Figure 1'!periode,#REF!,0)</definedName>
    <definedName name="choix_mesure" localSheetId="10">OFFSET('Figure 10'!periode,#REF!,0)</definedName>
    <definedName name="choix_mesure" localSheetId="11">OFFSET('Figure 11'!periode,#REF!,0)</definedName>
    <definedName name="choix_mesure" localSheetId="12">OFFSET('Figure 12'!periode,#REF!,0)</definedName>
    <definedName name="choix_mesure" localSheetId="2">OFFSET('Figure 2'!periode,#REF!,0)</definedName>
    <definedName name="choix_mesure" localSheetId="3">OFFSET('Figure 3'!periode,#REF!,0)</definedName>
    <definedName name="choix_mesure" localSheetId="4">OFFSET('Figure 4'!periode,#REF!,0)</definedName>
    <definedName name="choix_mesure" localSheetId="5">OFFSET('Figure 5'!periode,#REF!,0)</definedName>
    <definedName name="choix_mesure" localSheetId="6">OFFSET('Figure 6'!periode,#REF!,0)</definedName>
    <definedName name="choix_mesure" localSheetId="7">OFFSET(periode,#REF!,0)</definedName>
    <definedName name="choix_mesure" localSheetId="8">OFFSET('Figure 8'!periode,#REF!,0)</definedName>
    <definedName name="choix_mesure" localSheetId="9">OFFSET('Figure 9'!periode,#REF!,0)</definedName>
    <definedName name="choix_mesure">OFFSET(periode,#REF!,0)</definedName>
    <definedName name="choix_mesure2" localSheetId="13">OFFSET('Annexe 1'!periode,#REF!,0)</definedName>
    <definedName name="choix_mesure2" localSheetId="14">OFFSET('Annexe 2'!periode,#REF!,0)</definedName>
    <definedName name="choix_mesure2" localSheetId="1">OFFSET('Figure 1'!periode,#REF!,0)</definedName>
    <definedName name="choix_mesure2" localSheetId="10">OFFSET('Figure 10'!periode,#REF!,0)</definedName>
    <definedName name="choix_mesure2" localSheetId="11">OFFSET('Figure 11'!periode,#REF!,0)</definedName>
    <definedName name="choix_mesure2" localSheetId="12">OFFSET('Figure 12'!periode,#REF!,0)</definedName>
    <definedName name="choix_mesure2" localSheetId="2">OFFSET('Figure 2'!periode,#REF!,0)</definedName>
    <definedName name="choix_mesure2" localSheetId="3">OFFSET('Figure 3'!periode,#REF!,0)</definedName>
    <definedName name="choix_mesure2" localSheetId="4">OFFSET('Figure 4'!periode,#REF!,0)</definedName>
    <definedName name="choix_mesure2" localSheetId="5">OFFSET('Figure 5'!periode,#REF!,0)</definedName>
    <definedName name="choix_mesure2" localSheetId="6">OFFSET('Figure 6'!periode,#REF!,0)</definedName>
    <definedName name="choix_mesure2" localSheetId="7">OFFSET(periode,#REF!,0)</definedName>
    <definedName name="choix_mesure2" localSheetId="8">OFFSET('Figure 8'!periode,#REF!,0)</definedName>
    <definedName name="choix_mesure2" localSheetId="9">OFFSET('Figure 9'!periode,#REF!,0)</definedName>
    <definedName name="choix_mesure2">OFFSET(periode,#REF!,0)</definedName>
    <definedName name="CVS_DUR" localSheetId="13">[1]données_graph1!#REF!</definedName>
    <definedName name="CVS_DUR" localSheetId="14">[1]données_graph1!#REF!</definedName>
    <definedName name="CVS_DUR" localSheetId="1">[1]données_graph1!#REF!</definedName>
    <definedName name="CVS_DUR" localSheetId="10">[2]données_graph1!#REF!</definedName>
    <definedName name="CVS_DUR" localSheetId="11">[2]données_graph1!#REF!</definedName>
    <definedName name="CVS_DUR" localSheetId="2">[1]données_graph1!#REF!</definedName>
    <definedName name="CVS_DUR" localSheetId="3">[1]données_graph1!#REF!</definedName>
    <definedName name="CVS_DUR" localSheetId="4">[1]données_graph1!#REF!</definedName>
    <definedName name="CVS_DUR" localSheetId="7">[1]données_graph1!#REF!</definedName>
    <definedName name="CVS_DUR" localSheetId="8">[1]données_graph1!#REF!</definedName>
    <definedName name="CVS_DUR" localSheetId="9">[2]données_graph1!#REF!</definedName>
    <definedName name="CVS_DUR">[2]données_graph1!#REF!</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fig">OFFSET(periode,#REF!,0)</definedName>
    <definedName name="figure">#REF!</definedName>
    <definedName name="frijzijizj">#REF!</definedName>
    <definedName name="graph">#REF!</definedName>
    <definedName name="grenouille" localSheetId="13">#REF!</definedName>
    <definedName name="grenouille" localSheetId="14">#REF!</definedName>
    <definedName name="grenouille" localSheetId="1">#REF!</definedName>
    <definedName name="grenouille" localSheetId="2">#REF!</definedName>
    <definedName name="grenouille" localSheetId="3">#REF!</definedName>
    <definedName name="grenouille" localSheetId="4">#REF!</definedName>
    <definedName name="grenouille" localSheetId="5">#REF!</definedName>
    <definedName name="grenouille" localSheetId="6">#REF!</definedName>
    <definedName name="grenouille" localSheetId="7">#REF!</definedName>
    <definedName name="grenouille">#REF!</definedName>
    <definedName name="ii" localSheetId="13">#REF!</definedName>
    <definedName name="ii" localSheetId="14">#REF!</definedName>
    <definedName name="ii" localSheetId="1">#REF!</definedName>
    <definedName name="ii" localSheetId="10">#REF!</definedName>
    <definedName name="ii" localSheetId="11">#REF!</definedName>
    <definedName name="ii" localSheetId="12">#REF!</definedName>
    <definedName name="ii" localSheetId="2">#REF!</definedName>
    <definedName name="ii" localSheetId="3">#REF!</definedName>
    <definedName name="ii" localSheetId="4">#REF!</definedName>
    <definedName name="ii" localSheetId="5">#REF!</definedName>
    <definedName name="ii" localSheetId="6">#REF!</definedName>
    <definedName name="ii" localSheetId="8">#REF!</definedName>
    <definedName name="ii" localSheetId="9">#REF!</definedName>
    <definedName name="ii">#REF!</definedName>
    <definedName name="in" localSheetId="13">#REF!</definedName>
    <definedName name="in" localSheetId="14">#REF!</definedName>
    <definedName name="in" localSheetId="1">#REF!</definedName>
    <definedName name="in" localSheetId="2">#REF!</definedName>
    <definedName name="in" localSheetId="3">#REF!</definedName>
    <definedName name="in" localSheetId="4">#REF!</definedName>
    <definedName name="in" localSheetId="5">#REF!</definedName>
    <definedName name="in" localSheetId="6">#REF!</definedName>
    <definedName name="in">#REF!</definedName>
    <definedName name="Interim_trimcvs" localSheetId="13">#REF!</definedName>
    <definedName name="Interim_trimcvs" localSheetId="14">#REF!</definedName>
    <definedName name="Interim_trimcvs" localSheetId="1">#REF!</definedName>
    <definedName name="Interim_trimcvs" localSheetId="10">#REF!</definedName>
    <definedName name="Interim_trimcvs" localSheetId="11">#REF!</definedName>
    <definedName name="Interim_trimcvs" localSheetId="12">#REF!</definedName>
    <definedName name="Interim_trimcvs" localSheetId="2">#REF!</definedName>
    <definedName name="Interim_trimcvs" localSheetId="3">#REF!</definedName>
    <definedName name="Interim_trimcvs" localSheetId="4">#REF!</definedName>
    <definedName name="Interim_trimcvs" localSheetId="5">#REF!</definedName>
    <definedName name="Interim_trimcvs" localSheetId="6">#REF!</definedName>
    <definedName name="Interim_trimcvs" localSheetId="8">#REF!</definedName>
    <definedName name="Interim_trimcvs" localSheetId="9">#REF!</definedName>
    <definedName name="Interim_trimcvs">#REF!</definedName>
    <definedName name="mesure" localSheetId="13">#REF!</definedName>
    <definedName name="mesure" localSheetId="14">#REF!</definedName>
    <definedName name="mesure" localSheetId="1">#REF!</definedName>
    <definedName name="mesure" localSheetId="10">#REF!</definedName>
    <definedName name="mesure" localSheetId="11">#REF!</definedName>
    <definedName name="mesure" localSheetId="12">#REF!</definedName>
    <definedName name="mesure" localSheetId="2">#REF!</definedName>
    <definedName name="mesure" localSheetId="3">#REF!</definedName>
    <definedName name="mesure" localSheetId="4">#REF!</definedName>
    <definedName name="mesure" localSheetId="5">#REF!</definedName>
    <definedName name="mesure" localSheetId="6">#REF!</definedName>
    <definedName name="mesure" localSheetId="8">#REF!</definedName>
    <definedName name="mesure" localSheetId="9">#REF!</definedName>
    <definedName name="mesure">#REF!</definedName>
    <definedName name="periode" localSheetId="13">#REF!</definedName>
    <definedName name="periode" localSheetId="14">#REF!</definedName>
    <definedName name="periode" localSheetId="1">#REF!</definedName>
    <definedName name="periode" localSheetId="10">#REF!</definedName>
    <definedName name="periode" localSheetId="11">#REF!</definedName>
    <definedName name="periode" localSheetId="12">#REF!</definedName>
    <definedName name="periode" localSheetId="2">#REF!</definedName>
    <definedName name="periode" localSheetId="3">#REF!</definedName>
    <definedName name="periode" localSheetId="4">#REF!</definedName>
    <definedName name="periode" localSheetId="5">#REF!</definedName>
    <definedName name="periode" localSheetId="6">#REF!</definedName>
    <definedName name="periode" localSheetId="8">#REF!</definedName>
    <definedName name="periode" localSheetId="9">#REF!</definedName>
    <definedName name="periode">#REF!</definedName>
    <definedName name="po" localSheetId="13">#REF!</definedName>
    <definedName name="po" localSheetId="14">#REF!</definedName>
    <definedName name="po" localSheetId="1">#REF!</definedName>
    <definedName name="po" localSheetId="2">#REF!</definedName>
    <definedName name="po" localSheetId="3">#REF!</definedName>
    <definedName name="po" localSheetId="4">#REF!</definedName>
    <definedName name="po" localSheetId="5">#REF!</definedName>
    <definedName name="po" localSheetId="6">#REF!</definedName>
    <definedName name="po">#REF!</definedName>
    <definedName name="t" localSheetId="13">#REF!</definedName>
    <definedName name="t" localSheetId="14">#REF!</definedName>
    <definedName name="t" localSheetId="1">#REF!</definedName>
    <definedName name="t" localSheetId="10">#REF!</definedName>
    <definedName name="t" localSheetId="11">#REF!</definedName>
    <definedName name="t" localSheetId="12">#REF!</definedName>
    <definedName name="t" localSheetId="2">#REF!</definedName>
    <definedName name="t" localSheetId="3">#REF!</definedName>
    <definedName name="t" localSheetId="4">#REF!</definedName>
    <definedName name="t" localSheetId="5">#REF!</definedName>
    <definedName name="t" localSheetId="6">#REF!</definedName>
    <definedName name="t" localSheetId="8">#REF!</definedName>
    <definedName name="t" localSheetId="9">#REF!</definedName>
    <definedName name="t">#REF!</definedName>
    <definedName name="u" localSheetId="13">#REF!</definedName>
    <definedName name="u" localSheetId="14">#REF!</definedName>
    <definedName name="u" localSheetId="1">#REF!</definedName>
    <definedName name="u" localSheetId="10">#REF!</definedName>
    <definedName name="u" localSheetId="11">#REF!</definedName>
    <definedName name="u" localSheetId="12">#REF!</definedName>
    <definedName name="u" localSheetId="2">#REF!</definedName>
    <definedName name="u" localSheetId="3">#REF!</definedName>
    <definedName name="u" localSheetId="4">#REF!</definedName>
    <definedName name="u" localSheetId="5">#REF!</definedName>
    <definedName name="u" localSheetId="6">#REF!</definedName>
    <definedName name="u" localSheetId="8">#REF!</definedName>
    <definedName name="u" localSheetId="9">#REF!</definedName>
    <definedName name="u">#REF!</definedName>
    <definedName name="uu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6" i="73" l="1"/>
  <c r="D106" i="73"/>
  <c r="E106" i="73"/>
  <c r="F106" i="73"/>
  <c r="C88" i="72"/>
  <c r="D88" i="72"/>
  <c r="E88" i="72"/>
  <c r="F88" i="72"/>
  <c r="H4" i="70"/>
  <c r="I4" i="70"/>
  <c r="H5" i="70"/>
  <c r="I5" i="70"/>
  <c r="H6" i="70"/>
  <c r="I6" i="70"/>
  <c r="H7" i="70"/>
  <c r="I7" i="70"/>
  <c r="H8" i="70"/>
  <c r="I8" i="70"/>
  <c r="H9" i="70"/>
  <c r="I9" i="70"/>
  <c r="H10" i="70"/>
  <c r="I10" i="70"/>
  <c r="H11" i="70"/>
  <c r="I11" i="70"/>
  <c r="H12" i="70"/>
  <c r="I12" i="70"/>
  <c r="H13" i="70"/>
  <c r="I13" i="70"/>
  <c r="H14" i="70"/>
  <c r="I14" i="70"/>
  <c r="H15" i="70"/>
  <c r="I15" i="70"/>
  <c r="H16" i="70"/>
  <c r="I16" i="70"/>
  <c r="H17" i="70"/>
  <c r="I17" i="70"/>
  <c r="H18" i="70"/>
  <c r="I18" i="70"/>
  <c r="H19" i="70"/>
  <c r="I19" i="70"/>
  <c r="H20" i="70"/>
  <c r="I20" i="70"/>
  <c r="C21" i="70"/>
  <c r="D21" i="70"/>
  <c r="F4" i="69"/>
  <c r="G4" i="69"/>
  <c r="H4" i="69"/>
  <c r="F5" i="69"/>
  <c r="G5" i="69"/>
  <c r="H5" i="69"/>
  <c r="F6" i="69"/>
  <c r="G6" i="69"/>
  <c r="H6" i="69"/>
  <c r="F7" i="69"/>
  <c r="G7" i="69"/>
  <c r="H7" i="69"/>
  <c r="E5" i="68"/>
  <c r="F5" i="68"/>
  <c r="G5" i="68"/>
  <c r="E6" i="68"/>
  <c r="F6" i="68"/>
  <c r="G6" i="68"/>
  <c r="E7" i="68"/>
  <c r="F7" i="68"/>
  <c r="G7" i="68"/>
  <c r="E8" i="68"/>
  <c r="F8" i="68"/>
  <c r="G8" i="68"/>
  <c r="E9" i="68"/>
  <c r="F9" i="68"/>
  <c r="G9" i="68"/>
  <c r="E10" i="68"/>
  <c r="F10" i="68"/>
  <c r="G10" i="68"/>
  <c r="E11" i="68"/>
  <c r="F11" i="68"/>
  <c r="G11" i="68"/>
  <c r="E12" i="68"/>
  <c r="F12" i="68"/>
  <c r="G12" i="68"/>
  <c r="E13" i="68"/>
  <c r="F13" i="68"/>
  <c r="G13" i="68"/>
  <c r="E14" i="68"/>
  <c r="F14" i="68"/>
  <c r="G14" i="68"/>
  <c r="E15" i="68"/>
  <c r="F15" i="68"/>
  <c r="G15" i="68"/>
  <c r="E16" i="68"/>
  <c r="F16" i="68"/>
  <c r="G16" i="68"/>
  <c r="E17" i="68"/>
  <c r="F17" i="68"/>
  <c r="G17" i="68"/>
  <c r="E18" i="68"/>
  <c r="F18" i="68"/>
  <c r="G18" i="68"/>
  <c r="E19" i="68"/>
  <c r="F19" i="68"/>
  <c r="G19" i="68"/>
  <c r="E20" i="68"/>
  <c r="F20" i="68"/>
  <c r="G20" i="68"/>
  <c r="E21" i="68"/>
  <c r="F21" i="68"/>
  <c r="G21" i="68"/>
  <c r="E22" i="68"/>
  <c r="F22" i="68"/>
  <c r="G22" i="68"/>
  <c r="E23" i="68"/>
  <c r="F23" i="68"/>
  <c r="G23" i="68"/>
  <c r="I4" i="67"/>
  <c r="J4" i="67"/>
  <c r="K4" i="67"/>
  <c r="I5" i="67"/>
  <c r="J5" i="67"/>
  <c r="K5" i="67"/>
  <c r="I6" i="67"/>
  <c r="J6" i="67"/>
  <c r="K6" i="67"/>
  <c r="I7" i="67"/>
  <c r="J7" i="67"/>
  <c r="K7" i="67"/>
  <c r="I8" i="67"/>
  <c r="J8" i="67"/>
  <c r="K8" i="67"/>
  <c r="I9" i="67"/>
  <c r="J9" i="67"/>
  <c r="K9" i="67"/>
  <c r="I10" i="67"/>
  <c r="J10" i="67"/>
  <c r="K10" i="67"/>
  <c r="I11" i="67"/>
  <c r="J11" i="67"/>
  <c r="K11" i="67"/>
  <c r="I12" i="67"/>
  <c r="J12" i="67"/>
  <c r="K12" i="67"/>
  <c r="I13" i="67"/>
  <c r="J13" i="67"/>
  <c r="K13" i="67"/>
  <c r="I14" i="67"/>
  <c r="J14" i="67"/>
  <c r="K14" i="67"/>
  <c r="I15" i="67"/>
  <c r="J15" i="67"/>
  <c r="K15" i="67"/>
  <c r="I16" i="67"/>
  <c r="J16" i="67"/>
  <c r="K16" i="67"/>
  <c r="I17" i="67"/>
  <c r="J17" i="67"/>
  <c r="K17" i="67"/>
  <c r="I18" i="67"/>
  <c r="J18" i="67"/>
  <c r="K18" i="67"/>
  <c r="I19" i="67"/>
  <c r="J19" i="67"/>
  <c r="K19" i="67"/>
  <c r="I20" i="67"/>
  <c r="J20" i="67"/>
  <c r="K20" i="67"/>
  <c r="C4" i="64" l="1"/>
  <c r="C5" i="64"/>
  <c r="C6" i="64"/>
  <c r="C7" i="64"/>
  <c r="C8" i="64"/>
  <c r="C9" i="64"/>
  <c r="C10" i="64"/>
  <c r="C11" i="64"/>
  <c r="C12" i="64"/>
  <c r="C13" i="64"/>
  <c r="C14" i="64"/>
  <c r="C15" i="64"/>
  <c r="C16" i="64"/>
  <c r="C17" i="64"/>
  <c r="C18" i="64"/>
  <c r="B19" i="64"/>
  <c r="C19" i="64"/>
  <c r="B20" i="64"/>
  <c r="C20" i="64"/>
  <c r="B21" i="64"/>
  <c r="C21" i="64"/>
  <c r="B22" i="64"/>
  <c r="C22" i="64"/>
  <c r="B24" i="62" l="1"/>
  <c r="B25" i="62"/>
  <c r="B26" i="62"/>
  <c r="C26" i="61"/>
  <c r="C28" i="61" s="1"/>
  <c r="C27" i="61"/>
</calcChain>
</file>

<file path=xl/sharedStrings.xml><?xml version="1.0" encoding="utf-8"?>
<sst xmlns="http://schemas.openxmlformats.org/spreadsheetml/2006/main" count="861" uniqueCount="529">
  <si>
    <t>a17</t>
  </si>
  <si>
    <t>Secteur niveau A17</t>
  </si>
  <si>
    <t>AZ</t>
  </si>
  <si>
    <t>Agriculture, sylviculture et pêche</t>
  </si>
  <si>
    <t>C1</t>
  </si>
  <si>
    <t>C2</t>
  </si>
  <si>
    <t>Cokéfaction et raffinage</t>
  </si>
  <si>
    <t>C3</t>
  </si>
  <si>
    <t>C4</t>
  </si>
  <si>
    <t>Fabrication de matériels de transport</t>
  </si>
  <si>
    <t>C5</t>
  </si>
  <si>
    <t>DE</t>
  </si>
  <si>
    <t>FZ</t>
  </si>
  <si>
    <t>Construction</t>
  </si>
  <si>
    <t>GZ</t>
  </si>
  <si>
    <t>HZ</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</si>
  <si>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</si>
  <si>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</si>
  <si>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</si>
  <si>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</si>
  <si>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</si>
  <si>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</si>
  <si>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</si>
  <si>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</si>
  <si>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</si>
  <si>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</si>
  <si>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</si>
  <si>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</si>
  <si>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</si>
  <si>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</si>
  <si>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Moins de 20 salariés</t>
  </si>
  <si>
    <t>Entre 20 et 49 salariés</t>
  </si>
  <si>
    <t>Entre 50 et 249 salariés</t>
  </si>
  <si>
    <t>Entre 250 et 499 salariés</t>
  </si>
  <si>
    <t>Entre 500 et 999 salariés</t>
  </si>
  <si>
    <t>Total</t>
  </si>
  <si>
    <t>Commerce</t>
  </si>
  <si>
    <t>Administration publique, enseignement, santé et action sociale</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</si>
  <si>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</si>
  <si>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</si>
  <si>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</si>
  <si>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</si>
  <si>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</si>
  <si>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</si>
  <si>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</si>
  <si>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t>Nombre de salariés concernés par jour</t>
  </si>
  <si>
    <t xml:space="preserve">Nombre de salariés concernés </t>
  </si>
  <si>
    <r>
      <t>1000 salariés</t>
    </r>
    <r>
      <rPr>
        <sz val="11"/>
        <color theme="1"/>
        <rFont val="Calibri"/>
        <family val="2"/>
        <scheme val="minor"/>
      </rPr>
      <t xml:space="preserve"> ou plus</t>
    </r>
  </si>
  <si>
    <t>Volume d'heures</t>
  </si>
  <si>
    <t>Nombre de demandes déposées : cumul (échelle de gauche)</t>
  </si>
  <si>
    <t>Volume d'heures demandées par jour</t>
  </si>
  <si>
    <t>Volume d'heures demandées : cumul</t>
  </si>
  <si>
    <t>Volume d'heures demandées</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</si>
  <si>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</si>
  <si>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</si>
  <si>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</si>
  <si>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</si>
  <si>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</si>
  <si>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</si>
  <si>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</si>
  <si>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</si>
  <si>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</si>
  <si>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</si>
  <si>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</si>
  <si>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</si>
  <si>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</si>
  <si>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Guyane</t>
  </si>
  <si>
    <t>Martinique</t>
  </si>
  <si>
    <t>La Réunion</t>
  </si>
  <si>
    <t>Mayotte</t>
  </si>
  <si>
    <t>Contact</t>
  </si>
  <si>
    <t>Contenu des onglets</t>
  </si>
  <si>
    <t>Champ</t>
  </si>
  <si>
    <t>Situation sur le marché du travail durant la crise sanitaire</t>
  </si>
  <si>
    <t>Activité partielle / chômage partiel</t>
  </si>
  <si>
    <t>Contrats aidés</t>
  </si>
  <si>
    <t xml:space="preserve">Champ: France entière. </t>
  </si>
  <si>
    <t>Plans de sauvegarde de l'emploi</t>
  </si>
  <si>
    <t>Petits licenciements collectifs</t>
  </si>
  <si>
    <t>Semaine du 23/03</t>
  </si>
  <si>
    <t>Semaine du 16/03</t>
  </si>
  <si>
    <t>Semaine du 09/03</t>
  </si>
  <si>
    <t>Semaine du 02/03</t>
  </si>
  <si>
    <t>Définition et Sources</t>
  </si>
  <si>
    <t>Dispositifs de suivi des restructurations</t>
  </si>
  <si>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</si>
  <si>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t>Nombre</t>
  </si>
  <si>
    <t>Pourcentage</t>
  </si>
  <si>
    <t>Semaine du 30/03</t>
  </si>
  <si>
    <t>Semaine du 06/04</t>
  </si>
  <si>
    <t>n.d.</t>
  </si>
  <si>
    <t>Annexe 1 : Nombre de demandes d'activité partielle pour motif Coronavirus, nombre d'établissements concernés, nombre de salariés concernés et volume d'heures demandées par secteur d'activité</t>
  </si>
  <si>
    <r>
      <t xml:space="preserve">n.d. : </t>
    </r>
    <r>
      <rPr>
        <sz val="11"/>
        <color theme="1"/>
        <rFont val="Calibri"/>
        <family val="2"/>
        <scheme val="minor"/>
      </rPr>
      <t>non-disponible.</t>
    </r>
  </si>
  <si>
    <t>s.</t>
  </si>
  <si>
    <t>Offres d'emploi en ligne</t>
  </si>
  <si>
    <t>Demandes d’inscription à Pôle emploi</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</si>
  <si>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t>
    </r>
    <r>
      <rPr>
        <b/>
        <sz val="9"/>
        <color theme="1"/>
        <rFont val="Arial"/>
        <family val="2"/>
      </rPr>
      <t>1. Les plans de sauvegarde de l’emploi (PSE)</t>
    </r>
    <r>
      <rPr>
        <sz val="9"/>
        <color theme="1"/>
        <rFont val="Arial"/>
        <family val="2"/>
      </rPr>
      <t xml:space="preserv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t>
    </r>
    <r>
      <rPr>
        <b/>
        <sz val="9"/>
        <color theme="1"/>
        <rFont val="Arial"/>
        <family val="2"/>
      </rPr>
      <t>2. Les « petits » licenciements collectifs</t>
    </r>
    <r>
      <rPr>
        <sz val="9"/>
        <color theme="1"/>
        <rFont val="Arial"/>
        <family val="2"/>
      </rPr>
      <t xml:space="preserv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
</t>
    </r>
  </si>
  <si>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quinze derniers jours sont provisoires et donc susceptibles d’être révisées ultérieurement à la hausse.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</si>
  <si>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</si>
  <si>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r>
      <t xml:space="preserve">Pour tout renseignement concernant nos statistiques, vous pouvez nous contacter par e-mail à l'adresse suivante :  </t>
    </r>
    <r>
      <rPr>
        <u/>
        <sz val="8"/>
        <color indexed="12"/>
        <rFont val="Arial"/>
        <family val="2"/>
      </rPr>
      <t>dares.communication@dares.travail.gouv.fr</t>
    </r>
  </si>
  <si>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</si>
  <si>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</si>
  <si>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</si>
  <si>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t>Semaine du 13/04</t>
  </si>
  <si>
    <t>Semaine du 20/04</t>
  </si>
  <si>
    <t>(*) : En raison du secret statistique, les données sont regroupées.</t>
  </si>
  <si>
    <t>Ensemble des secteurs</t>
  </si>
  <si>
    <t>Activités des organisations et organismes extraterritoriaux</t>
  </si>
  <si>
    <t>99</t>
  </si>
  <si>
    <t>Activités des ménages en tant qu'employeurs de personnel domestique</t>
  </si>
  <si>
    <t>97</t>
  </si>
  <si>
    <t>Autres services personnels</t>
  </si>
  <si>
    <t>96</t>
  </si>
  <si>
    <t>Réparation d'ordinateurs et de biens personnels et domestiques</t>
  </si>
  <si>
    <t>95</t>
  </si>
  <si>
    <t>Activités des organisations associatives</t>
  </si>
  <si>
    <t>94</t>
  </si>
  <si>
    <t>Activités sportives, récréatives et de loisirs</t>
  </si>
  <si>
    <t>93</t>
  </si>
  <si>
    <t>Organisation de jeux de hasard et d'argent</t>
  </si>
  <si>
    <t>92</t>
  </si>
  <si>
    <t>Bibliothèques, archives, musées et autres activités culturelles</t>
  </si>
  <si>
    <t>91</t>
  </si>
  <si>
    <t>Activités créatives, artistiques et de spectacle</t>
  </si>
  <si>
    <t>90</t>
  </si>
  <si>
    <t>Action sociale sans hébergement</t>
  </si>
  <si>
    <t>88</t>
  </si>
  <si>
    <t>Hébergement médico-social et social</t>
  </si>
  <si>
    <t>87</t>
  </si>
  <si>
    <t>Activités pour la santé humaine</t>
  </si>
  <si>
    <t>86</t>
  </si>
  <si>
    <t>Enseignement</t>
  </si>
  <si>
    <t>85</t>
  </si>
  <si>
    <t>Administration publique et défense ; sécurité sociale obligatoire</t>
  </si>
  <si>
    <t>84</t>
  </si>
  <si>
    <t>Activités administratives et autres activités de soutien aux entreprises</t>
  </si>
  <si>
    <t>82</t>
  </si>
  <si>
    <t>Services relatifs aux bâtiments et aménagement paysager</t>
  </si>
  <si>
    <t>81</t>
  </si>
  <si>
    <t>Enquêtes et sécurité</t>
  </si>
  <si>
    <t>80</t>
  </si>
  <si>
    <t>Activités des agences de voyage, voyagistes, services de réservation et activités connexes</t>
  </si>
  <si>
    <t>79</t>
  </si>
  <si>
    <t>Activités liées à l'emploi</t>
  </si>
  <si>
    <t>78</t>
  </si>
  <si>
    <t>Activités de location et location-bail</t>
  </si>
  <si>
    <t>77</t>
  </si>
  <si>
    <t>Activités vétérinaires</t>
  </si>
  <si>
    <t>75</t>
  </si>
  <si>
    <t>Autres activités spécialisées, scientifiques et techniques</t>
  </si>
  <si>
    <t>74</t>
  </si>
  <si>
    <t>Publicité et études de marché</t>
  </si>
  <si>
    <t>73</t>
  </si>
  <si>
    <t>Recherche-développement scientifique</t>
  </si>
  <si>
    <t>72</t>
  </si>
  <si>
    <t>Activités d'architecture et d'ingénierie ; activités de contrôle et analyses techniques</t>
  </si>
  <si>
    <t>71</t>
  </si>
  <si>
    <t>Activités des sièges sociaux ; conseil de gestion</t>
  </si>
  <si>
    <t>70</t>
  </si>
  <si>
    <t>Activités juridiques et comptables</t>
  </si>
  <si>
    <t>69</t>
  </si>
  <si>
    <t>68</t>
  </si>
  <si>
    <t>Activités auxiliaires de services financiers et d'assurance</t>
  </si>
  <si>
    <t>66</t>
  </si>
  <si>
    <t>Assurance</t>
  </si>
  <si>
    <t>65</t>
  </si>
  <si>
    <t>Activités des services financiers, hors assurance et caisses de retraite</t>
  </si>
  <si>
    <t>64</t>
  </si>
  <si>
    <t>Services d'information</t>
  </si>
  <si>
    <t>63</t>
  </si>
  <si>
    <t>Programmation, conseil et autres activités informatiques</t>
  </si>
  <si>
    <t>62</t>
  </si>
  <si>
    <t>Télécommunications</t>
  </si>
  <si>
    <t>61</t>
  </si>
  <si>
    <t>Programmation et diffusion</t>
  </si>
  <si>
    <t>60</t>
  </si>
  <si>
    <t>Production de films cinématographiques, de vidéo et de programmes de télévision ; enregistrement sonore et édition musicale</t>
  </si>
  <si>
    <t>59</t>
  </si>
  <si>
    <t>Édition</t>
  </si>
  <si>
    <t>58</t>
  </si>
  <si>
    <t>Restauration</t>
  </si>
  <si>
    <t>56</t>
  </si>
  <si>
    <t>Hébergement</t>
  </si>
  <si>
    <t>55</t>
  </si>
  <si>
    <t>Activités de poste et de courrier</t>
  </si>
  <si>
    <t>53</t>
  </si>
  <si>
    <t>Entreposage et services auxiliaires des transports</t>
  </si>
  <si>
    <t>52</t>
  </si>
  <si>
    <t>Transports aériens</t>
  </si>
  <si>
    <t>51</t>
  </si>
  <si>
    <t>Transports par eau</t>
  </si>
  <si>
    <t>50</t>
  </si>
  <si>
    <t>Transports terrestres et transport par conduites</t>
  </si>
  <si>
    <t>49</t>
  </si>
  <si>
    <t>Commerce de détail, à l'exception des automobiles et des motocycles</t>
  </si>
  <si>
    <t>47</t>
  </si>
  <si>
    <t>Commerce de gros, à l'exception des automobiles et des motocycles</t>
  </si>
  <si>
    <t>46</t>
  </si>
  <si>
    <t>Commerce et réparation d'automobiles et de motocycles</t>
  </si>
  <si>
    <t>45</t>
  </si>
  <si>
    <t>Travaux de construction spécialisés</t>
  </si>
  <si>
    <t>43</t>
  </si>
  <si>
    <t>Génie civil</t>
  </si>
  <si>
    <t>42</t>
  </si>
  <si>
    <t>Construction de bâtiments</t>
  </si>
  <si>
    <t>41</t>
  </si>
  <si>
    <t>Dépollution et autres services de gestion des déchets</t>
  </si>
  <si>
    <t>39</t>
  </si>
  <si>
    <t>Collecte, traitement et élimination des déchets ; récupération</t>
  </si>
  <si>
    <t>38</t>
  </si>
  <si>
    <t>Collecte et traitement des eaux usées</t>
  </si>
  <si>
    <t>37</t>
  </si>
  <si>
    <t>Captage, traitement et distribution d'eau</t>
  </si>
  <si>
    <t>36</t>
  </si>
  <si>
    <t>Production et distribution d'électricité, de gaz, de vapeur et d'air conditionné</t>
  </si>
  <si>
    <t>35</t>
  </si>
  <si>
    <t>Réparation et installation de machines et d'équipements</t>
  </si>
  <si>
    <t>33</t>
  </si>
  <si>
    <t>Autres industries manufacturières</t>
  </si>
  <si>
    <t>32</t>
  </si>
  <si>
    <t>Fabrication de meubles</t>
  </si>
  <si>
    <t>31</t>
  </si>
  <si>
    <t>Fabrication d'autres matériels de transport</t>
  </si>
  <si>
    <t>30</t>
  </si>
  <si>
    <t>Industrie automobile</t>
  </si>
  <si>
    <t>29</t>
  </si>
  <si>
    <t>Fabrication de machines et équipements n.c.a.</t>
  </si>
  <si>
    <t>28</t>
  </si>
  <si>
    <t>Fabrication d'équipements électriques</t>
  </si>
  <si>
    <t>27</t>
  </si>
  <si>
    <t>Fabrication de produits informatiques, électroniques et optiques</t>
  </si>
  <si>
    <t>26</t>
  </si>
  <si>
    <t>Fabrication de produits métalliques, à l'exception des machines et des équipements</t>
  </si>
  <si>
    <t>25</t>
  </si>
  <si>
    <t>Métallurgie</t>
  </si>
  <si>
    <t>24</t>
  </si>
  <si>
    <t>Fabrication d'autres produits minéraux non métalliques</t>
  </si>
  <si>
    <t>23</t>
  </si>
  <si>
    <t>Fabrication de produits en caoutchouc et en plastique</t>
  </si>
  <si>
    <t>22</t>
  </si>
  <si>
    <t>Industrie pharmaceutique</t>
  </si>
  <si>
    <t>21</t>
  </si>
  <si>
    <t>Industrie chimique</t>
  </si>
  <si>
    <t>20</t>
  </si>
  <si>
    <t>19</t>
  </si>
  <si>
    <t>Imprimerie et reproduction d'enregistrements</t>
  </si>
  <si>
    <t>18</t>
  </si>
  <si>
    <t>Industrie du papier et du carton</t>
  </si>
  <si>
    <t>17</t>
  </si>
  <si>
    <t>Travail du bois et fabrication d'articles en bois et en liège, à l'exception des meubles ; fabrication d'articles en vannerie et sparterie</t>
  </si>
  <si>
    <t>16</t>
  </si>
  <si>
    <t>Industrie du cuir et de la chaussure</t>
  </si>
  <si>
    <t>15</t>
  </si>
  <si>
    <t>Industrie de l'habillement</t>
  </si>
  <si>
    <t>14</t>
  </si>
  <si>
    <t>Fabrication de textiles</t>
  </si>
  <si>
    <t>13</t>
  </si>
  <si>
    <t>Industries alimentaires ; Fabrication de boissons ; Fabrication de produits à base de tabac</t>
  </si>
  <si>
    <t>10-11-12 (*)</t>
  </si>
  <si>
    <t>Services de soutien aux industries extractives</t>
  </si>
  <si>
    <t>09</t>
  </si>
  <si>
    <t>Autres industries extractives</t>
  </si>
  <si>
    <t>08</t>
  </si>
  <si>
    <t>Extraction de minerais métalliques</t>
  </si>
  <si>
    <t>07</t>
  </si>
  <si>
    <t>Extraction d'hydrocarbures</t>
  </si>
  <si>
    <t>06</t>
  </si>
  <si>
    <t>Pêche et aquaculture</t>
  </si>
  <si>
    <t>03</t>
  </si>
  <si>
    <t>Sylviculture et exploitation forestière</t>
  </si>
  <si>
    <t>02</t>
  </si>
  <si>
    <t>Culture et production animale, chasse et services annexes</t>
  </si>
  <si>
    <t>01</t>
  </si>
  <si>
    <t>Nombre d'heures demandées</t>
  </si>
  <si>
    <t>Nombre de salariés concernés</t>
  </si>
  <si>
    <t>Nombre d'établissements concernés</t>
  </si>
  <si>
    <t>Nombre de demandes déposées</t>
  </si>
  <si>
    <t>Secteur d'activité</t>
  </si>
  <si>
    <t>A88</t>
  </si>
  <si>
    <t xml:space="preserve">(*) Y compris Saint-Barthélemy et  Saint-Martin </t>
  </si>
  <si>
    <t xml:space="preserve">(**) Polynésie française, Saint-Pierre-et-Miquelon et Wallis-et-Futuna </t>
  </si>
  <si>
    <t>Guadeloupe (*)</t>
  </si>
  <si>
    <t>Collectivité d'outre-mer (**)</t>
  </si>
  <si>
    <t>Source : Panel de 13 sites d'offres d'emploi, calcul Dares.</t>
  </si>
  <si>
    <t>Note : indice base 100 lors de la semaine du 9 au 15 mars 2020.</t>
  </si>
  <si>
    <t>20 au 26 avril</t>
  </si>
  <si>
    <t>13 au 19 avril</t>
  </si>
  <si>
    <t>6 au 12 avril</t>
  </si>
  <si>
    <t>30 mars au 5 avril</t>
  </si>
  <si>
    <t>23 au 29 mars</t>
  </si>
  <si>
    <t>16 au 22 mars</t>
  </si>
  <si>
    <t>9 au 15 mars</t>
  </si>
  <si>
    <t>2 au 8 mars</t>
  </si>
  <si>
    <r>
      <t>24 févr. au 1</t>
    </r>
    <r>
      <rPr>
        <vertAlign val="superscript"/>
        <sz val="11"/>
        <color rgb="FF000000"/>
        <rFont val="Calibri"/>
        <family val="2"/>
      </rPr>
      <t xml:space="preserve">er </t>
    </r>
    <r>
      <rPr>
        <sz val="11"/>
        <color rgb="FF000000"/>
        <rFont val="Calibri"/>
        <family val="2"/>
      </rPr>
      <t>mars</t>
    </r>
  </si>
  <si>
    <t>17 au 23 fév.</t>
  </si>
  <si>
    <t>10 au 16 fév.</t>
  </si>
  <si>
    <t>3 au 9 fév.</t>
  </si>
  <si>
    <t>27 janv. au 2 fév.</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</si>
  <si>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</si>
  <si>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</si>
  <si>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</si>
  <si>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</si>
  <si>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</si>
  <si>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Nouvelle Aquitaine</t>
  </si>
  <si>
    <t>Pays-de-la-Loire</t>
  </si>
  <si>
    <t xml:space="preserve">Grand Est             </t>
  </si>
  <si>
    <t>Ile-de-France</t>
  </si>
  <si>
    <t>Guadeloupe</t>
  </si>
  <si>
    <r>
      <t xml:space="preserve">Evolution annuelle semaine précédente </t>
    </r>
    <r>
      <rPr>
        <sz val="11"/>
        <color rgb="FF000000"/>
        <rFont val="Calibri"/>
        <family val="2"/>
        <scheme val="minor"/>
      </rPr>
      <t>(moyenne sur les quatre dernières semaines)</t>
    </r>
  </si>
  <si>
    <r>
      <t>Evolution annuelle</t>
    </r>
    <r>
      <rPr>
        <sz val="11"/>
        <color rgb="FF000000"/>
        <rFont val="Calibri"/>
        <family val="2"/>
        <scheme val="minor"/>
      </rPr>
      <t xml:space="preserve"> (moyenne sur les quatre dernières semaines)</t>
    </r>
  </si>
  <si>
    <t>Evolution annuelle</t>
  </si>
  <si>
    <t>Inscriptions semaine équivalente 2019</t>
  </si>
  <si>
    <t>* Données provisoires.</t>
  </si>
  <si>
    <t>12 - 18 avril*</t>
  </si>
  <si>
    <t>22 - 28 mars</t>
  </si>
  <si>
    <t>15 – 21 mars</t>
  </si>
  <si>
    <t>8 – 14 mars</t>
  </si>
  <si>
    <t>1 – 7 mars</t>
  </si>
  <si>
    <t>23 – 29 fév.</t>
  </si>
  <si>
    <t>16 – 22 fév.</t>
  </si>
  <si>
    <t>9 – 15 fév.</t>
  </si>
  <si>
    <t>2 – 8 fév.</t>
  </si>
  <si>
    <t>26 janv. – 1 fév.</t>
  </si>
  <si>
    <t>19 – 25 janv.</t>
  </si>
  <si>
    <t>12 – 18 janv.</t>
  </si>
  <si>
    <t>5 – 11 janv.</t>
  </si>
  <si>
    <t>Evolution annuelle (moyenne sur les quatre dernières semaines)</t>
  </si>
  <si>
    <t>Nombre sur la semaine correspondante en 2019</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</si>
  <si>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</si>
  <si>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</si>
  <si>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</si>
  <si>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</si>
  <si>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</si>
  <si>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</si>
  <si>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</si>
  <si>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</si>
  <si>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</si>
  <si>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Source : ASP – données provisoires ; calculs Dares.</t>
  </si>
  <si>
    <t>Source : TdB Pole Emploi</t>
  </si>
  <si>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t>
    </r>
    <r>
      <rPr>
        <b/>
        <sz val="9"/>
        <rFont val="Arial"/>
        <family val="2"/>
      </rPr>
      <t xml:space="preserve">                                                                                                                                                                                                                                                                                               </t>
    </r>
  </si>
  <si>
    <t>27 avril au 3 mai</t>
  </si>
  <si>
    <t>Evolution</t>
  </si>
  <si>
    <t>Entrées période réf</t>
  </si>
  <si>
    <t>Entrées deb. confinement</t>
  </si>
  <si>
    <t>Source : AIS, Pôle emploi.</t>
  </si>
  <si>
    <t>24 février au 1 mars</t>
  </si>
  <si>
    <t>19 - 25 avril*</t>
  </si>
  <si>
    <t>29 - 4 avril</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</si>
  <si>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</si>
  <si>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t>Entrées en formation des demandeurs d'emploi</t>
  </si>
  <si>
    <r>
      <t>Figure 1 : Nombre de demandes d’activité partielle déposées, tous motifs confondus,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</si>
  <si>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t>Transports et entreposage</t>
  </si>
  <si>
    <t>Fabrication autres produits industriels</t>
  </si>
  <si>
    <t>Fabrications d'équipements électroniques, électriques, informatiques et machines</t>
  </si>
  <si>
    <t>Figure 3 : Nombre de demandes d'activité partielle déposées, tous motifs confondus, depuis le 1er mars, nombre de salariés concernés et volume d'heures demandées par secteur d'activité</t>
  </si>
  <si>
    <t>Figure 4 : Nombre de demandes d'activité partielle déposées, tous motifs confondus, depuis le 1er mars, nombre de salariés concernés et volume d'heures demandées par région</t>
  </si>
  <si>
    <t>DAP : demandes d'autorisation préalable ; DI : demandes d'indemnisation.</t>
  </si>
  <si>
    <r>
      <t>* Parmi les DI portant sur le mois de mars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</si>
  <si>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Effectifs en DI</t>
  </si>
  <si>
    <t>Effectifs  en DAP</t>
  </si>
  <si>
    <t>XX</t>
  </si>
  <si>
    <t>Effectif en DI</t>
  </si>
  <si>
    <t>Effectif demandé en DAP</t>
  </si>
  <si>
    <t>Effectif en DAP</t>
  </si>
  <si>
    <t>Semaine du 27/04</t>
  </si>
  <si>
    <t>Figure 6 : Effectifs des DAP et des DI portant sur mars, par  secteur *</t>
  </si>
  <si>
    <t>Figure 7 : Dispositifs de suivi des restructurations</t>
  </si>
  <si>
    <t>Figure 9 : Entrées en formation des demandeurs d'emploi</t>
  </si>
  <si>
    <t>Figure 10 : Entrées en Parcours Emploi Compétences</t>
  </si>
  <si>
    <t>Figure 11 : Nombre de demandes d'aides d'emplois francs enregistrées</t>
  </si>
  <si>
    <t>Figure 12 : Suivi hebdomadaire des offres d'emploi en ligne</t>
  </si>
  <si>
    <t>Ensemble des départements</t>
  </si>
  <si>
    <t/>
  </si>
  <si>
    <t>MAYOTTE</t>
  </si>
  <si>
    <t>976</t>
  </si>
  <si>
    <t>REUNION</t>
  </si>
  <si>
    <t>974</t>
  </si>
  <si>
    <t>GUYANE</t>
  </si>
  <si>
    <t>973</t>
  </si>
  <si>
    <t>MARTINIQUE</t>
  </si>
  <si>
    <t>972</t>
  </si>
  <si>
    <t>971</t>
  </si>
  <si>
    <t>VAL-D'OISE</t>
  </si>
  <si>
    <t>VAL-DE-MARNE</t>
  </si>
  <si>
    <t>SEINE-SAINT-DENIS</t>
  </si>
  <si>
    <t>HAUTS-DE-SEINE</t>
  </si>
  <si>
    <t>ESSONNE</t>
  </si>
  <si>
    <t>TERRITOIRE DE BELFORT</t>
  </si>
  <si>
    <t>YONNE</t>
  </si>
  <si>
    <t>89</t>
  </si>
  <si>
    <t>VOSGES</t>
  </si>
  <si>
    <t>HAUTE-VIENNE</t>
  </si>
  <si>
    <t>VIENNE</t>
  </si>
  <si>
    <t>VENDEE</t>
  </si>
  <si>
    <t>VAUCLUSE</t>
  </si>
  <si>
    <t>VAR</t>
  </si>
  <si>
    <t>83</t>
  </si>
  <si>
    <t>TARN-ET-GARONNE</t>
  </si>
  <si>
    <t>TARN</t>
  </si>
  <si>
    <t>SOMME</t>
  </si>
  <si>
    <t>DEUX-SEVRES</t>
  </si>
  <si>
    <t>YVELINES</t>
  </si>
  <si>
    <t>SEINE-ET-MARNE</t>
  </si>
  <si>
    <t>SEINE-MARITIME</t>
  </si>
  <si>
    <t>76</t>
  </si>
  <si>
    <t>PARIS</t>
  </si>
  <si>
    <t>HAUTE-SAVOIE</t>
  </si>
  <si>
    <t>SAVOIE</t>
  </si>
  <si>
    <t>SARTHE</t>
  </si>
  <si>
    <t>SAONE-ET-LOIRE</t>
  </si>
  <si>
    <t>HAUTE-SAONE</t>
  </si>
  <si>
    <t>RHONE</t>
  </si>
  <si>
    <t>HAUT-RHIN</t>
  </si>
  <si>
    <t>BAS-RHIN</t>
  </si>
  <si>
    <t>67</t>
  </si>
  <si>
    <t>PYRENEES-ORIENTALES</t>
  </si>
  <si>
    <t>HAUTES-PYRENEES</t>
  </si>
  <si>
    <t>PYRENEES-ATLANTIQUES</t>
  </si>
  <si>
    <t>PUY-DE-DOME</t>
  </si>
  <si>
    <t>PAS-DE-CALAIS</t>
  </si>
  <si>
    <t>ORNE</t>
  </si>
  <si>
    <t>OISE</t>
  </si>
  <si>
    <t>NORD</t>
  </si>
  <si>
    <t>NIEVRE</t>
  </si>
  <si>
    <t>MOSELLE</t>
  </si>
  <si>
    <t>57</t>
  </si>
  <si>
    <t>MORBIHAN</t>
  </si>
  <si>
    <t>MEUSE</t>
  </si>
  <si>
    <t>MEURTHE-ET-MOSELLE</t>
  </si>
  <si>
    <t>54</t>
  </si>
  <si>
    <t>MAYENNE</t>
  </si>
  <si>
    <t>HAUTE-MARNE</t>
  </si>
  <si>
    <t>MARNE</t>
  </si>
  <si>
    <t>MANCHE</t>
  </si>
  <si>
    <t>MAINE-ET-LOIRE</t>
  </si>
  <si>
    <t>LOZERE</t>
  </si>
  <si>
    <t>48</t>
  </si>
  <si>
    <t>LOT-ET-GARONNE</t>
  </si>
  <si>
    <t>LOT</t>
  </si>
  <si>
    <t>LOIRET</t>
  </si>
  <si>
    <t>LOIRE-ATLANTIQUE</t>
  </si>
  <si>
    <t>44</t>
  </si>
  <si>
    <t>HAUTE-LOIRE</t>
  </si>
  <si>
    <t>LOIRE</t>
  </si>
  <si>
    <t>LOIR-ET-CHER</t>
  </si>
  <si>
    <t>LANDES</t>
  </si>
  <si>
    <t>40</t>
  </si>
  <si>
    <t>JURA</t>
  </si>
  <si>
    <t>ISERE</t>
  </si>
  <si>
    <t>INDRE-ET-LOIRE</t>
  </si>
  <si>
    <t>INDRE</t>
  </si>
  <si>
    <t>ILLE-ET-VILAINE</t>
  </si>
  <si>
    <t>HERAULT</t>
  </si>
  <si>
    <t>34</t>
  </si>
  <si>
    <t>GIRONDE</t>
  </si>
  <si>
    <t>GERS</t>
  </si>
  <si>
    <t>HAUTE-GARONNE</t>
  </si>
  <si>
    <t>GARD</t>
  </si>
  <si>
    <t>HAUTE-CORSE</t>
  </si>
  <si>
    <t>2B</t>
  </si>
  <si>
    <t>CORSE-DU-SUD</t>
  </si>
  <si>
    <t>2A</t>
  </si>
  <si>
    <t>FINISTERE</t>
  </si>
  <si>
    <t>EURE-ET-LOIR</t>
  </si>
  <si>
    <t>EURE</t>
  </si>
  <si>
    <t>DROME</t>
  </si>
  <si>
    <t>DOUBS</t>
  </si>
  <si>
    <t>DORDOGNE</t>
  </si>
  <si>
    <t>CREUSE</t>
  </si>
  <si>
    <t>COTES-D'ARMOR</t>
  </si>
  <si>
    <t>COTE-D'OR</t>
  </si>
  <si>
    <t>CORREZE</t>
  </si>
  <si>
    <t>CHER</t>
  </si>
  <si>
    <t>CHARENTE-MARITIME</t>
  </si>
  <si>
    <t>CHARENTE</t>
  </si>
  <si>
    <t>CANTAL</t>
  </si>
  <si>
    <t>CALVADOS</t>
  </si>
  <si>
    <t>BOUCHES-DU-RHONE</t>
  </si>
  <si>
    <t>AVEYRON</t>
  </si>
  <si>
    <t>12</t>
  </si>
  <si>
    <t>AUDE</t>
  </si>
  <si>
    <t>11</t>
  </si>
  <si>
    <t>AUBE</t>
  </si>
  <si>
    <t>10</t>
  </si>
  <si>
    <t>ARIEGE</t>
  </si>
  <si>
    <t>ARDENNES</t>
  </si>
  <si>
    <t>ARDECHE</t>
  </si>
  <si>
    <t>ALPES-MARITIMES</t>
  </si>
  <si>
    <t>HAUTES-ALPES</t>
  </si>
  <si>
    <t>05</t>
  </si>
  <si>
    <t>ALPES-DE-HAUTE-PROVENCE</t>
  </si>
  <si>
    <t>04</t>
  </si>
  <si>
    <t>ALLIER</t>
  </si>
  <si>
    <t>AISNE</t>
  </si>
  <si>
    <t>AIN</t>
  </si>
  <si>
    <t>Département</t>
  </si>
  <si>
    <t>Code du département</t>
  </si>
  <si>
    <t>Annexe 2 : Nombre de demandes d'activité partielle pour motif Coronavirus, nombre d'établissements concernés, nombre de salariés concernés et volume d'heures demandées par département</t>
  </si>
  <si>
    <t>Figure 11 : Suivi hedmondaire des emplois francs</t>
  </si>
  <si>
    <t>Figure 10: Suivi hebdomadaire des contrats aidés</t>
  </si>
  <si>
    <t>Figure 8 : Demandes d’inscription à Pôle emploi par semaine</t>
  </si>
  <si>
    <t>Figure 6 : Effectifs des DAP et des DI portant sur mars, par  secteur</t>
  </si>
  <si>
    <t>Moins de 50 salariés</t>
  </si>
  <si>
    <t>250 salariés ou plus</t>
  </si>
  <si>
    <t>Taille d'entreprise</t>
  </si>
  <si>
    <t>Figure 5: Effectifs des DAP et des DI portant sur mars, par taille d'entreprise *</t>
  </si>
  <si>
    <t>Figure 5: Effectifs des DAP et des DI portant sur mars, par taille d'entreprise</t>
  </si>
  <si>
    <t>Figure 1 : Nombre de demandes d’activité partielle, tous motifs confondus, depuis le 1er mars, nombre de salariés concernés et volume d'heures demandées</t>
  </si>
  <si>
    <r>
      <t xml:space="preserve">Figure 2 : Répartition du nombre de salariés concernés et du volume d’heures d’activité </t>
    </r>
    <r>
      <rPr>
        <sz val="8"/>
        <color theme="1"/>
        <rFont val="Calibri"/>
        <family val="2"/>
        <scheme val="minor"/>
      </rPr>
      <t> </t>
    </r>
    <r>
      <rPr>
        <b/>
        <sz val="11"/>
        <color theme="1"/>
        <rFont val="Calibri"/>
        <family val="2"/>
        <scheme val="minor"/>
      </rPr>
      <t>partielle, tous motifs confondus, par taille d'entreprise</t>
    </r>
  </si>
  <si>
    <t>Taille de l'entreprise</t>
  </si>
  <si>
    <t>Figure 2 : Répartition du nombre de salariés concernés et du volume d’heures d’activité  partielle, tous motifs confondus, par taille d’entreprise</t>
  </si>
  <si>
    <t>4 au 10 mai</t>
  </si>
  <si>
    <t>Total (*)</t>
  </si>
  <si>
    <t>inscriptions 26 avril - 2 mai*</t>
  </si>
  <si>
    <t>26 avr. - 2 mai*</t>
  </si>
  <si>
    <t>5 - 11 avril</t>
  </si>
  <si>
    <t>26 avril - 2 mai*</t>
  </si>
  <si>
    <t>Source : ASP-DGEFP-Dares – Extraction du SI APART 12 mai 2020, s’arrêtant aux données du 11 mai 2020.</t>
  </si>
  <si>
    <t xml:space="preserve">Source : DGEFP-Dares – Extraction du SI RupCo du 12 mai 2020. </t>
  </si>
  <si>
    <r>
      <t>Cumul du 1</t>
    </r>
    <r>
      <rPr>
        <i/>
        <vertAlign val="superscript"/>
        <sz val="11"/>
        <color rgb="FF000000"/>
        <rFont val="Calibri"/>
        <family val="2"/>
      </rPr>
      <t xml:space="preserve">er </t>
    </r>
    <r>
      <rPr>
        <i/>
        <sz val="11"/>
        <color rgb="FF000000"/>
        <rFont val="Calibri"/>
        <family val="2"/>
      </rPr>
      <t xml:space="preserve"> mars au 10 mai 2019</t>
    </r>
  </si>
  <si>
    <r>
      <t>Cumul du 1</t>
    </r>
    <r>
      <rPr>
        <b/>
        <vertAlign val="superscript"/>
        <sz val="11"/>
        <color rgb="FF000000"/>
        <rFont val="Calibri"/>
        <family val="2"/>
      </rPr>
      <t>er</t>
    </r>
    <r>
      <rPr>
        <b/>
        <sz val="11"/>
        <color rgb="FF000000"/>
        <rFont val="Calibri"/>
        <family val="2"/>
      </rPr>
      <t xml:space="preserve">  mars au 10 mai 2020</t>
    </r>
  </si>
  <si>
    <t>Semaine du 04/05</t>
  </si>
  <si>
    <r>
      <rPr>
        <vertAlign val="superscript"/>
        <sz val="10"/>
        <color theme="1"/>
        <rFont val="Calibri"/>
        <family val="2"/>
        <scheme val="minor"/>
      </rPr>
      <t>b</t>
    </r>
    <r>
      <rPr>
        <sz val="10"/>
        <color theme="1"/>
        <rFont val="Calibri"/>
        <family val="2"/>
        <scheme val="minor"/>
      </rPr>
      <t xml:space="preserve"> </t>
    </r>
    <r>
      <rPr>
        <sz val="8"/>
        <color theme="1"/>
        <rFont val="Calibri"/>
        <family val="2"/>
        <scheme val="minor"/>
      </rPr>
      <t xml:space="preserve">: Collectivités d'Outremer de Polynésie française, Saint-Pierre-et-Miquelon et Wallis-et-Futuna </t>
    </r>
  </si>
  <si>
    <r>
      <rPr>
        <vertAlign val="superscript"/>
        <sz val="10"/>
        <color theme="1"/>
        <rFont val="Calibri"/>
        <family val="2"/>
        <scheme val="minor"/>
      </rPr>
      <t>a</t>
    </r>
    <r>
      <rPr>
        <sz val="8"/>
        <color theme="1"/>
        <rFont val="Calibri"/>
        <family val="2"/>
        <scheme val="minor"/>
      </rPr>
      <t xml:space="preserve"> : Y compris Saint-Barthélemy et  Saint-Martin </t>
    </r>
  </si>
  <si>
    <r>
      <t xml:space="preserve">COM </t>
    </r>
    <r>
      <rPr>
        <vertAlign val="superscript"/>
        <sz val="10"/>
        <color theme="1"/>
        <rFont val="Calibri"/>
        <family val="2"/>
        <scheme val="minor"/>
      </rPr>
      <t>b</t>
    </r>
  </si>
  <si>
    <r>
      <t>GUADELOUPE</t>
    </r>
    <r>
      <rPr>
        <vertAlign val="superscript"/>
        <sz val="8"/>
        <color theme="1"/>
        <rFont val="Calibri"/>
        <family val="2"/>
        <scheme val="minor"/>
      </rPr>
      <t xml:space="preserve"> </t>
    </r>
    <r>
      <rPr>
        <vertAlign val="superscript"/>
        <sz val="10"/>
        <color theme="1"/>
        <rFont val="Calibri"/>
        <family val="2"/>
        <scheme val="minor"/>
      </rPr>
      <t>a</t>
    </r>
  </si>
  <si>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</si>
  <si>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Au 12 mai 2020</t>
  </si>
  <si>
    <t>Effectifs demandés en DAP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</si>
</sst>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00\ _€_-;\-* #,##0.00\ _€_-;_-* &quot;-&quot;??\ _€_-;_-@_-"/>
    <numFmt numFmtId="165" formatCode="yyyy\-mm\-dd"/>
    <numFmt numFmtId="166" formatCode="0.0%"/>
    <numFmt numFmtId="167" formatCode="_-* #,##0\ _€_-;\-* #,##0\ _€_-;_-* &quot;-&quot;??\ _€_-;_-@_-"/>
    <numFmt numFmtId="168" formatCode="#,##0_ ;\-#,##0\ "/>
    <numFmt numFmtId="169" formatCode="_-* #,##0_-;\-* #,##0_-;_-* &quot;-&quot;??_-;_-@_-"/>
    <numFmt numFmtId="170" formatCode="0;0"/>
    <numFmt numFmtId="171" formatCode="0.0"/>
    <numFmt numFmtId="172" formatCode="#,##0.0"/>
  </numFmts>
  <fonts count="44"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8"/>
      <color rgb="FFFF0000"/>
      <name val="Arial"/>
      <family val="2"/>
    </font>
    <font>
      <sz val="9"/>
      <color theme="1"/>
      <name val="Arial"/>
      <family val="2"/>
    </font>
    <font>
      <b/>
      <sz val="9"/>
      <color theme="1"/>
      <name val="Arial"/>
      <family val="2"/>
    </font>
    <font>
      <b/>
      <vertAlign val="superscript"/>
      <sz val="11"/>
      <color rgb="FF000000"/>
      <name val="Calibri"/>
      <family val="2"/>
    </font>
    <font>
      <i/>
      <vertAlign val="superscript"/>
      <sz val="11"/>
      <color rgb="FF000000"/>
      <name val="Calibri"/>
      <family val="2"/>
    </font>
    <font>
      <sz val="11"/>
      <name val="Calibri"/>
      <family val="2"/>
      <scheme val="minor"/>
    </font>
    <font>
      <b/>
      <sz val="10"/>
      <name val="Calibri"/>
      <family val="2"/>
      <scheme val="minor"/>
    </font>
    <font>
      <b/>
      <sz val="9"/>
      <color theme="1"/>
      <name val="Calibri"/>
      <family val="2"/>
      <scheme val="minor"/>
    </font>
    <font>
      <sz val="11"/>
      <color rgb="FFFF0000"/>
      <name val="Calibri"/>
      <family val="2"/>
      <scheme val="minor"/>
    </font>
    <font>
      <sz val="11"/>
      <color rgb="FF000000"/>
      <name val="Calibri"/>
      <family val="2"/>
    </font>
    <font>
      <vertAlign val="superscript"/>
      <sz val="11"/>
      <color rgb="FF000000"/>
      <name val="Calibri"/>
      <family val="2"/>
    </font>
    <font>
      <b/>
      <sz val="11"/>
      <color rgb="FF000000"/>
      <name val="Calibri"/>
      <family val="2"/>
      <scheme val="minor"/>
    </font>
    <font>
      <sz val="11"/>
      <color theme="1"/>
      <name val="Calibri"/>
      <family val="2"/>
    </font>
    <font>
      <vertAlign val="superscript"/>
      <sz val="11"/>
      <color theme="1"/>
      <name val="Calibri"/>
      <family val="2"/>
      <scheme val="minor"/>
    </font>
    <font>
      <i/>
      <sz val="11"/>
      <color theme="1"/>
      <name val="Calibri"/>
      <family val="2"/>
    </font>
    <font>
      <b/>
      <sz val="11"/>
      <color theme="1"/>
      <name val="Calibri"/>
      <family val="2"/>
    </font>
    <font>
      <b/>
      <sz val="11"/>
      <color rgb="FF000000"/>
      <name val="Calibri"/>
      <family val="2"/>
    </font>
    <font>
      <i/>
      <sz val="11"/>
      <color rgb="FF000000"/>
      <name val="Calibri"/>
      <family val="2"/>
    </font>
    <font>
      <vertAlign val="superscript"/>
      <sz val="10"/>
      <color theme="1"/>
      <name val="Calibri"/>
      <family val="2"/>
      <scheme val="minor"/>
    </font>
    <font>
      <sz val="10"/>
      <color theme="1"/>
      <name val="Calibri"/>
      <family val="2"/>
      <scheme val="minor"/>
    </font>
    <font>
      <vertAlign val="superscript"/>
      <sz val="8"/>
      <color theme="1"/>
      <name val="Calibri"/>
      <family val="2"/>
      <scheme val="minor"/>
    </font>
  </fonts>
  <fills count="16">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C0C0C0"/>
      </patternFill>
    </fill>
    <fill>
      <patternFill patternType="solid">
        <fgColor rgb="FFFFFFFF"/>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right style="double">
        <color auto="1"/>
      </right>
      <top style="medium">
        <color auto="1"/>
      </top>
      <bottom/>
      <diagonal/>
    </border>
    <border>
      <left style="double">
        <color auto="1"/>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s>
  <cellStyleXfs count="15">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164" fontId="2" fillId="0" borderId="0" applyFont="0" applyFill="0" applyBorder="0" applyAlignment="0" applyProtection="0"/>
  </cellStyleXfs>
  <cellXfs count="235">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0" fillId="0" borderId="0" xfId="0" applyAlignment="1">
      <alignment vertical="center"/>
    </xf>
    <xf numFmtId="0" fontId="1" fillId="0" borderId="0" xfId="0" applyFont="1" applyAlignment="1">
      <alignment horizontal="left" vertical="center"/>
    </xf>
    <xf numFmtId="0" fontId="1" fillId="0" borderId="0" xfId="0" applyFont="1"/>
    <xf numFmtId="0" fontId="4" fillId="0" borderId="0" xfId="0" applyFont="1" applyAlignment="1">
      <alignment vertical="center"/>
    </xf>
    <xf numFmtId="3" fontId="1" fillId="0" borderId="0" xfId="0" applyNumberFormat="1" applyFont="1" applyAlignment="1">
      <alignment horizontal="center" vertical="center" wrapText="1"/>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167" fontId="0" fillId="0" borderId="0" xfId="0" applyNumberFormat="1"/>
    <xf numFmtId="165" fontId="0" fillId="0" borderId="0" xfId="0" applyNumberFormat="1" applyFont="1"/>
    <xf numFmtId="3" fontId="0" fillId="0" borderId="0" xfId="0" applyNumberFormat="1" applyFont="1"/>
    <xf numFmtId="165" fontId="0" fillId="0" borderId="0" xfId="0" applyNumberFormat="1" applyFont="1" applyFill="1"/>
    <xf numFmtId="3" fontId="0" fillId="0" borderId="0" xfId="0" applyNumberFormat="1" applyFont="1" applyFill="1"/>
    <xf numFmtId="0" fontId="10" fillId="0" borderId="0" xfId="12" applyFont="1"/>
    <xf numFmtId="0" fontId="10" fillId="0" borderId="0" xfId="12" applyFont="1" applyFill="1"/>
    <xf numFmtId="0" fontId="10" fillId="0" borderId="0" xfId="12" applyFont="1" applyFill="1" applyAlignment="1">
      <alignment vertical="center"/>
    </xf>
    <xf numFmtId="0" fontId="10" fillId="0" borderId="0" xfId="12" applyFont="1" applyAlignment="1">
      <alignment vertical="center"/>
    </xf>
    <xf numFmtId="0" fontId="10" fillId="9" borderId="0" xfId="12" applyFont="1" applyFill="1" applyAlignment="1">
      <alignment vertical="center"/>
    </xf>
    <xf numFmtId="0" fontId="10" fillId="10" borderId="0" xfId="13" applyFont="1" applyFill="1" applyAlignment="1" applyProtection="1">
      <alignment horizontal="center"/>
    </xf>
    <xf numFmtId="0" fontId="13" fillId="9" borderId="0" xfId="12" applyFont="1" applyFill="1" applyAlignment="1">
      <alignment vertical="center" wrapText="1"/>
    </xf>
    <xf numFmtId="0" fontId="9" fillId="0" borderId="0" xfId="12" applyAlignment="1">
      <alignment vertical="center"/>
    </xf>
    <xf numFmtId="0" fontId="9" fillId="0" borderId="0" xfId="12" applyFill="1" applyAlignment="1">
      <alignment vertical="center"/>
    </xf>
    <xf numFmtId="0" fontId="10" fillId="0" borderId="0" xfId="12" applyFont="1" applyAlignment="1">
      <alignment vertical="center" wrapText="1"/>
    </xf>
    <xf numFmtId="0" fontId="11" fillId="12" borderId="0" xfId="13" applyFill="1" applyAlignment="1" applyProtection="1">
      <alignment horizontal="left" vertical="center"/>
    </xf>
    <xf numFmtId="0" fontId="11" fillId="12" borderId="0" xfId="13" applyFill="1" applyAlignment="1" applyProtection="1"/>
    <xf numFmtId="0" fontId="19" fillId="11" borderId="0" xfId="12" applyFont="1" applyFill="1" applyBorder="1" applyAlignment="1">
      <alignment horizontal="justify" vertical="center"/>
    </xf>
    <xf numFmtId="0" fontId="10" fillId="13" borderId="0" xfId="12" applyFont="1" applyFill="1" applyAlignment="1">
      <alignment vertical="center"/>
    </xf>
    <xf numFmtId="0" fontId="19" fillId="13" borderId="0" xfId="12" applyFont="1" applyFill="1" applyBorder="1" applyAlignment="1">
      <alignment horizontal="justify" vertical="center"/>
    </xf>
    <xf numFmtId="0" fontId="10" fillId="13" borderId="0" xfId="12" applyFont="1" applyFill="1" applyBorder="1" applyAlignment="1">
      <alignment vertical="center"/>
    </xf>
    <xf numFmtId="0" fontId="17" fillId="11" borderId="0" xfId="12" applyFont="1" applyFill="1" applyAlignment="1">
      <alignment vertical="center" wrapText="1"/>
    </xf>
    <xf numFmtId="0" fontId="17" fillId="13" borderId="0" xfId="12" applyFont="1" applyFill="1" applyAlignment="1">
      <alignment vertical="center" wrapText="1"/>
    </xf>
    <xf numFmtId="0" fontId="9" fillId="13" borderId="0" xfId="12" applyFill="1" applyAlignment="1">
      <alignment vertical="center"/>
    </xf>
    <xf numFmtId="0" fontId="0" fillId="0" borderId="0" xfId="0" applyFont="1" applyFill="1" applyBorder="1"/>
    <xf numFmtId="0" fontId="22" fillId="0" borderId="0" xfId="0" applyFont="1" applyAlignment="1">
      <alignment vertical="center"/>
    </xf>
    <xf numFmtId="0" fontId="11" fillId="12" borderId="0" xfId="13" applyFill="1" applyAlignment="1" applyProtection="1">
      <alignment vertical="center" wrapText="1"/>
    </xf>
    <xf numFmtId="0" fontId="16" fillId="13" borderId="0" xfId="12" applyFont="1" applyFill="1" applyBorder="1" applyAlignment="1">
      <alignment horizontal="justify" vertical="top" wrapText="1"/>
    </xf>
    <xf numFmtId="168" fontId="0" fillId="0" borderId="0" xfId="3" applyNumberFormat="1" applyFont="1"/>
    <xf numFmtId="0" fontId="22" fillId="0" borderId="0" xfId="0" applyFont="1" applyFill="1" applyBorder="1"/>
    <xf numFmtId="0" fontId="22" fillId="0" borderId="0" xfId="0" applyFont="1" applyAlignment="1">
      <alignment horizontal="right" vertical="center" wrapText="1"/>
    </xf>
    <xf numFmtId="0" fontId="23" fillId="13" borderId="0" xfId="12" applyFont="1" applyFill="1" applyBorder="1" applyAlignment="1">
      <alignment vertical="center"/>
    </xf>
    <xf numFmtId="0" fontId="23" fillId="13" borderId="0" xfId="12" applyFont="1" applyFill="1" applyAlignment="1">
      <alignment vertical="center"/>
    </xf>
    <xf numFmtId="0" fontId="18" fillId="13" borderId="0" xfId="12" applyNumberFormat="1" applyFont="1" applyFill="1" applyAlignment="1">
      <alignment vertical="top" wrapText="1"/>
    </xf>
    <xf numFmtId="0" fontId="13" fillId="13" borderId="0" xfId="12" applyFont="1" applyFill="1" applyAlignment="1">
      <alignment vertical="center"/>
    </xf>
    <xf numFmtId="0" fontId="16" fillId="13" borderId="0" xfId="12" applyNumberFormat="1" applyFont="1" applyFill="1" applyAlignment="1">
      <alignment vertical="top" wrapText="1"/>
    </xf>
    <xf numFmtId="0" fontId="21" fillId="13" borderId="0" xfId="12" applyFont="1" applyFill="1" applyAlignment="1">
      <alignment vertical="center"/>
    </xf>
    <xf numFmtId="0" fontId="20" fillId="13" borderId="0" xfId="12" applyFont="1" applyFill="1" applyAlignment="1">
      <alignment vertical="center"/>
    </xf>
    <xf numFmtId="0" fontId="18" fillId="13" borderId="0" xfId="12" applyNumberFormat="1" applyFont="1" applyFill="1" applyAlignment="1">
      <alignment horizontal="justify" vertical="center" wrapText="1"/>
    </xf>
    <xf numFmtId="0" fontId="16" fillId="13" borderId="0" xfId="12" applyNumberFormat="1" applyFont="1" applyFill="1" applyAlignment="1">
      <alignment horizontal="justify" vertical="center" wrapText="1"/>
    </xf>
    <xf numFmtId="0" fontId="15" fillId="13" borderId="0" xfId="0" applyFont="1" applyFill="1" applyAlignment="1">
      <alignment horizontal="center" vertical="center"/>
    </xf>
    <xf numFmtId="0" fontId="14" fillId="13" borderId="0" xfId="12" applyFont="1" applyFill="1" applyBorder="1" applyAlignment="1">
      <alignment vertical="center"/>
    </xf>
    <xf numFmtId="0" fontId="14" fillId="13" borderId="0" xfId="12" applyFont="1" applyFill="1" applyAlignment="1">
      <alignment vertical="center"/>
    </xf>
    <xf numFmtId="0" fontId="24" fillId="13" borderId="0" xfId="12" applyFont="1" applyFill="1" applyBorder="1" applyAlignment="1">
      <alignment horizontal="justify" vertical="top" wrapText="1"/>
    </xf>
    <xf numFmtId="0" fontId="11" fillId="0" borderId="0" xfId="13" applyFill="1" applyAlignment="1" applyProtection="1"/>
    <xf numFmtId="0" fontId="11" fillId="12" borderId="0" xfId="13" applyFill="1" applyAlignment="1" applyProtection="1">
      <alignment wrapText="1"/>
    </xf>
    <xf numFmtId="0" fontId="1" fillId="0" borderId="0" xfId="0" applyFont="1" applyAlignment="1">
      <alignment horizontal="center" vertical="center" wrapText="1"/>
    </xf>
    <xf numFmtId="9" fontId="0" fillId="0" borderId="0" xfId="0" applyNumberFormat="1" applyFill="1"/>
    <xf numFmtId="0" fontId="6" fillId="0" borderId="0" xfId="0" applyFont="1" applyAlignment="1">
      <alignment vertical="center"/>
    </xf>
    <xf numFmtId="0" fontId="0" fillId="0" borderId="7" xfId="0" applyFont="1" applyBorder="1" applyAlignment="1">
      <alignment vertical="center" wrapText="1"/>
    </xf>
    <xf numFmtId="0" fontId="0" fillId="14" borderId="8" xfId="0" applyFont="1" applyFill="1" applyBorder="1" applyAlignment="1">
      <alignment vertical="center" wrapText="1"/>
    </xf>
    <xf numFmtId="0" fontId="22" fillId="0" borderId="0" xfId="0" applyFont="1" applyAlignment="1">
      <alignment horizontal="right"/>
    </xf>
    <xf numFmtId="0" fontId="0" fillId="0" borderId="8" xfId="0" applyFont="1" applyBorder="1" applyAlignment="1">
      <alignment vertical="center" wrapText="1"/>
    </xf>
    <xf numFmtId="0" fontId="0" fillId="14" borderId="9" xfId="0" applyFont="1" applyFill="1" applyBorder="1" applyAlignment="1">
      <alignment vertical="center" wrapText="1"/>
    </xf>
    <xf numFmtId="0" fontId="0" fillId="0" borderId="0" xfId="0" applyFont="1" applyAlignment="1">
      <alignment vertical="center" wrapText="1"/>
    </xf>
    <xf numFmtId="0" fontId="1" fillId="0" borderId="0" xfId="0" applyFont="1" applyFill="1"/>
    <xf numFmtId="0" fontId="0" fillId="0" borderId="0" xfId="0" applyFill="1" applyAlignment="1">
      <alignment vertical="center" wrapText="1"/>
    </xf>
    <xf numFmtId="167" fontId="0" fillId="0" borderId="0" xfId="3" applyNumberFormat="1" applyFont="1" applyFill="1" applyAlignment="1">
      <alignment vertical="center" wrapText="1"/>
    </xf>
    <xf numFmtId="166" fontId="0" fillId="0" borderId="0" xfId="1" applyNumberFormat="1" applyFont="1" applyFill="1" applyAlignment="1">
      <alignment vertical="center" wrapText="1"/>
    </xf>
    <xf numFmtId="168" fontId="0" fillId="0" borderId="0" xfId="3" applyNumberFormat="1" applyFont="1" applyFill="1"/>
    <xf numFmtId="166" fontId="0" fillId="0" borderId="0" xfId="1" applyNumberFormat="1" applyFont="1" applyFill="1"/>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169" fontId="0" fillId="0" borderId="0" xfId="0" applyNumberFormat="1"/>
    <xf numFmtId="0" fontId="4" fillId="0" borderId="0" xfId="0" applyFont="1"/>
    <xf numFmtId="169" fontId="4" fillId="0" borderId="0" xfId="0" applyNumberFormat="1" applyFont="1"/>
    <xf numFmtId="0" fontId="4" fillId="13" borderId="0" xfId="0" applyFont="1" applyFill="1" applyBorder="1" applyAlignment="1">
      <alignment horizontal="left" vertical="center"/>
    </xf>
    <xf numFmtId="0" fontId="28" fillId="0" borderId="0" xfId="0" applyFont="1"/>
    <xf numFmtId="169" fontId="29" fillId="13" borderId="18" xfId="0" applyNumberFormat="1" applyFont="1" applyFill="1" applyBorder="1" applyAlignment="1">
      <alignment horizontal="center" vertical="center"/>
    </xf>
    <xf numFmtId="0" fontId="29" fillId="13" borderId="19" xfId="0" applyFont="1" applyFill="1" applyBorder="1" applyAlignment="1">
      <alignment vertical="center"/>
    </xf>
    <xf numFmtId="0" fontId="29" fillId="13" borderId="5" xfId="0" applyFont="1" applyFill="1" applyBorder="1" applyAlignment="1">
      <alignment vertical="center"/>
    </xf>
    <xf numFmtId="169" fontId="4" fillId="13" borderId="20" xfId="3" applyNumberFormat="1" applyFont="1" applyFill="1" applyBorder="1" applyAlignment="1">
      <alignment horizontal="center" vertical="center"/>
    </xf>
    <xf numFmtId="0" fontId="4" fillId="13" borderId="20" xfId="0" applyFont="1" applyFill="1" applyBorder="1" applyAlignment="1">
      <alignment horizontal="left" vertical="center"/>
    </xf>
    <xf numFmtId="0" fontId="4" fillId="13" borderId="20" xfId="0" applyFont="1" applyFill="1" applyBorder="1" applyAlignment="1">
      <alignment horizontal="center" vertical="center"/>
    </xf>
    <xf numFmtId="169" fontId="4" fillId="13" borderId="21" xfId="3" applyNumberFormat="1" applyFont="1" applyFill="1" applyBorder="1" applyAlignment="1">
      <alignment horizontal="center" vertical="center"/>
    </xf>
    <xf numFmtId="0" fontId="4" fillId="13" borderId="21" xfId="0" applyFont="1" applyFill="1" applyBorder="1" applyAlignment="1">
      <alignment horizontal="left" vertical="center"/>
    </xf>
    <xf numFmtId="0" fontId="4" fillId="13" borderId="21"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8" xfId="0" applyFont="1" applyFill="1" applyBorder="1" applyAlignment="1">
      <alignment horizontal="center" vertical="center"/>
    </xf>
    <xf numFmtId="1" fontId="0" fillId="0" borderId="0" xfId="0" applyNumberFormat="1"/>
    <xf numFmtId="0" fontId="31" fillId="0" borderId="0" xfId="0" applyFont="1"/>
    <xf numFmtId="3" fontId="31" fillId="0" borderId="0" xfId="0" applyNumberFormat="1" applyFont="1"/>
    <xf numFmtId="166" fontId="6" fillId="15" borderId="23" xfId="0" applyNumberFormat="1" applyFont="1" applyFill="1" applyBorder="1" applyAlignment="1">
      <alignment horizontal="right" vertical="center"/>
    </xf>
    <xf numFmtId="3" fontId="6" fillId="15" borderId="23" xfId="0" applyNumberFormat="1" applyFont="1" applyFill="1" applyBorder="1" applyAlignment="1">
      <alignment horizontal="right" vertical="center"/>
    </xf>
    <xf numFmtId="166" fontId="6" fillId="15" borderId="2" xfId="0" applyNumberFormat="1" applyFont="1" applyFill="1" applyBorder="1" applyAlignment="1">
      <alignment horizontal="right" vertical="center"/>
    </xf>
    <xf numFmtId="0" fontId="34" fillId="15" borderId="4" xfId="0" applyFont="1" applyFill="1" applyBorder="1" applyAlignment="1">
      <alignment horizontal="center" vertical="center" wrapText="1"/>
    </xf>
    <xf numFmtId="166" fontId="6" fillId="15" borderId="0" xfId="0" applyNumberFormat="1" applyFont="1" applyFill="1" applyBorder="1" applyAlignment="1">
      <alignment horizontal="right" vertical="center"/>
    </xf>
    <xf numFmtId="3" fontId="6" fillId="15" borderId="0" xfId="0" applyNumberFormat="1" applyFont="1" applyFill="1" applyBorder="1" applyAlignment="1">
      <alignment horizontal="right" vertical="center"/>
    </xf>
    <xf numFmtId="0" fontId="6" fillId="15" borderId="0" xfId="0" applyFont="1" applyFill="1" applyBorder="1" applyAlignment="1">
      <alignment horizontal="center" vertical="center"/>
    </xf>
    <xf numFmtId="0" fontId="6" fillId="15" borderId="24" xfId="0" applyFont="1" applyFill="1" applyBorder="1" applyAlignment="1">
      <alignment horizontal="center" vertical="center"/>
    </xf>
    <xf numFmtId="3" fontId="6" fillId="15" borderId="22"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0" fontId="6" fillId="15"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5" borderId="1" xfId="0" applyFont="1" applyFill="1" applyBorder="1" applyAlignment="1">
      <alignment vertical="center"/>
    </xf>
    <xf numFmtId="0" fontId="0" fillId="0" borderId="0" xfId="0" applyFont="1" applyFill="1"/>
    <xf numFmtId="0" fontId="0" fillId="0" borderId="0" xfId="0" applyFont="1" applyFill="1" applyAlignment="1">
      <alignment horizontal="center" vertical="center" wrapText="1"/>
    </xf>
    <xf numFmtId="0" fontId="35"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1" applyNumberFormat="1" applyFont="1"/>
    <xf numFmtId="9" fontId="0" fillId="0" borderId="0" xfId="1" applyFont="1"/>
    <xf numFmtId="0" fontId="0" fillId="0" borderId="0" xfId="0" applyAlignment="1">
      <alignment horizontal="center" vertical="center" wrapText="1"/>
    </xf>
    <xf numFmtId="49" fontId="18" fillId="13" borderId="0" xfId="12" applyNumberFormat="1" applyFont="1" applyFill="1" applyBorder="1" applyAlignment="1">
      <alignment vertical="top" wrapText="1"/>
    </xf>
    <xf numFmtId="9" fontId="1" fillId="0" borderId="0" xfId="1" applyFont="1"/>
    <xf numFmtId="167" fontId="0" fillId="0" borderId="0" xfId="0" applyNumberFormat="1" applyFont="1" applyAlignment="1">
      <alignment horizontal="right"/>
    </xf>
    <xf numFmtId="9" fontId="31" fillId="0" borderId="0" xfId="1" applyFont="1"/>
    <xf numFmtId="0" fontId="0" fillId="0" borderId="0" xfId="0"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166" fontId="34" fillId="15" borderId="25" xfId="0" applyNumberFormat="1" applyFont="1" applyFill="1" applyBorder="1" applyAlignment="1">
      <alignment horizontal="right" vertical="center"/>
    </xf>
    <xf numFmtId="3" fontId="34" fillId="15" borderId="25" xfId="0" applyNumberFormat="1" applyFont="1" applyFill="1" applyBorder="1" applyAlignment="1">
      <alignment horizontal="right" vertical="center"/>
    </xf>
    <xf numFmtId="3" fontId="34" fillId="15" borderId="20" xfId="0" applyNumberFormat="1" applyFont="1" applyFill="1" applyBorder="1" applyAlignment="1">
      <alignment horizontal="right" vertical="center"/>
    </xf>
    <xf numFmtId="0" fontId="34" fillId="15" borderId="7" xfId="0" applyFont="1" applyFill="1" applyBorder="1" applyAlignment="1">
      <alignment vertical="center"/>
    </xf>
    <xf numFmtId="1" fontId="31" fillId="0" borderId="0" xfId="0" applyNumberFormat="1" applyFont="1"/>
    <xf numFmtId="166" fontId="6" fillId="15" borderId="25" xfId="0" applyNumberFormat="1" applyFont="1" applyFill="1" applyBorder="1" applyAlignment="1">
      <alignment horizontal="right" vertical="center"/>
    </xf>
    <xf numFmtId="0" fontId="6" fillId="15" borderId="25" xfId="0" applyFont="1" applyFill="1" applyBorder="1" applyAlignment="1">
      <alignment horizontal="right" vertical="center"/>
    </xf>
    <xf numFmtId="1" fontId="6" fillId="15" borderId="25" xfId="0" applyNumberFormat="1" applyFont="1" applyFill="1" applyBorder="1" applyAlignment="1">
      <alignment horizontal="right" vertical="center"/>
    </xf>
    <xf numFmtId="0" fontId="6" fillId="15" borderId="20" xfId="0" applyFont="1" applyFill="1" applyBorder="1" applyAlignment="1">
      <alignment vertical="center"/>
    </xf>
    <xf numFmtId="166" fontId="6" fillId="15" borderId="26" xfId="0" applyNumberFormat="1" applyFont="1" applyFill="1" applyBorder="1" applyAlignment="1">
      <alignment horizontal="right" vertical="center"/>
    </xf>
    <xf numFmtId="3" fontId="6" fillId="15" borderId="26" xfId="0" applyNumberFormat="1" applyFont="1" applyFill="1" applyBorder="1" applyAlignment="1">
      <alignment horizontal="right" vertical="center"/>
    </xf>
    <xf numFmtId="1" fontId="6" fillId="15" borderId="26" xfId="0" applyNumberFormat="1" applyFont="1" applyFill="1" applyBorder="1" applyAlignment="1">
      <alignment horizontal="right" vertical="center"/>
    </xf>
    <xf numFmtId="0" fontId="6" fillId="15" borderId="21" xfId="0" applyFont="1" applyFill="1" applyBorder="1" applyAlignment="1">
      <alignment vertical="center"/>
    </xf>
    <xf numFmtId="0" fontId="6" fillId="15" borderId="26" xfId="0" applyFont="1" applyFill="1" applyBorder="1" applyAlignment="1">
      <alignment horizontal="right" vertical="center"/>
    </xf>
    <xf numFmtId="0" fontId="34" fillId="15" borderId="19" xfId="0" applyFont="1" applyFill="1" applyBorder="1" applyAlignment="1">
      <alignment horizontal="center" vertical="center" wrapText="1"/>
    </xf>
    <xf numFmtId="0" fontId="34" fillId="15" borderId="18" xfId="0" applyFont="1" applyFill="1" applyBorder="1" applyAlignment="1">
      <alignment horizontal="center" vertical="center" wrapText="1"/>
    </xf>
    <xf numFmtId="3" fontId="0" fillId="0" borderId="0" xfId="0" applyNumberFormat="1" applyBorder="1"/>
    <xf numFmtId="0" fontId="6" fillId="15" borderId="21" xfId="0" applyFont="1" applyFill="1" applyBorder="1" applyAlignment="1">
      <alignment horizontal="center" vertical="center"/>
    </xf>
    <xf numFmtId="3" fontId="0" fillId="0" borderId="8" xfId="0" applyNumberFormat="1" applyBorder="1"/>
    <xf numFmtId="0" fontId="6" fillId="15" borderId="8" xfId="0" applyFont="1" applyFill="1" applyBorder="1" applyAlignment="1">
      <alignment horizontal="center" vertical="center"/>
    </xf>
    <xf numFmtId="0" fontId="6" fillId="15" borderId="9" xfId="0" applyFont="1" applyFill="1" applyBorder="1" applyAlignment="1">
      <alignment horizontal="center" vertical="center"/>
    </xf>
    <xf numFmtId="0" fontId="34" fillId="15" borderId="19" xfId="0" applyFont="1" applyFill="1" applyBorder="1" applyAlignment="1">
      <alignment vertical="center"/>
    </xf>
    <xf numFmtId="0" fontId="34" fillId="15" borderId="10" xfId="0" applyFont="1" applyFill="1" applyBorder="1" applyAlignment="1">
      <alignment vertical="center"/>
    </xf>
    <xf numFmtId="0" fontId="34" fillId="15" borderId="5" xfId="0" applyFont="1" applyFill="1" applyBorder="1" applyAlignment="1">
      <alignment vertical="center"/>
    </xf>
    <xf numFmtId="0" fontId="34" fillId="15" borderId="0" xfId="0" applyFont="1" applyFill="1" applyAlignment="1">
      <alignment vertical="center"/>
    </xf>
    <xf numFmtId="0" fontId="13" fillId="13" borderId="0" xfId="12" applyFont="1" applyFill="1" applyAlignment="1">
      <alignment vertical="center" wrapText="1"/>
    </xf>
    <xf numFmtId="170" fontId="0" fillId="0" borderId="0" xfId="0" applyNumberFormat="1"/>
    <xf numFmtId="0" fontId="1" fillId="0" borderId="0" xfId="0" applyFont="1" applyAlignment="1">
      <alignment horizontal="center" wrapText="1"/>
    </xf>
    <xf numFmtId="0" fontId="1" fillId="0" borderId="0" xfId="0" applyFont="1" applyAlignment="1">
      <alignment horizontal="center"/>
    </xf>
    <xf numFmtId="171" fontId="0" fillId="0" borderId="0" xfId="0" applyNumberFormat="1"/>
    <xf numFmtId="3" fontId="0" fillId="0" borderId="0" xfId="1" applyNumberFormat="1" applyFont="1"/>
    <xf numFmtId="9" fontId="1" fillId="0" borderId="0" xfId="1" applyFont="1" applyAlignment="1">
      <alignment horizontal="center" wrapText="1"/>
    </xf>
    <xf numFmtId="0" fontId="0" fillId="0" borderId="0" xfId="0" applyAlignment="1">
      <alignment wrapText="1"/>
    </xf>
    <xf numFmtId="0" fontId="0" fillId="13" borderId="0" xfId="0" applyFill="1"/>
    <xf numFmtId="169" fontId="0" fillId="13" borderId="0" xfId="0" applyNumberFormat="1" applyFill="1"/>
    <xf numFmtId="3" fontId="0" fillId="13" borderId="0" xfId="0" applyNumberFormat="1" applyFill="1"/>
    <xf numFmtId="0" fontId="4" fillId="13" borderId="0" xfId="0" applyFont="1" applyFill="1"/>
    <xf numFmtId="169" fontId="4" fillId="13" borderId="0" xfId="0" applyNumberFormat="1" applyFont="1" applyFill="1"/>
    <xf numFmtId="0" fontId="28" fillId="13" borderId="0" xfId="0" applyFont="1" applyFill="1"/>
    <xf numFmtId="0" fontId="4" fillId="13" borderId="26" xfId="0" applyFont="1" applyFill="1" applyBorder="1" applyAlignment="1">
      <alignment horizontal="left" vertical="center"/>
    </xf>
    <xf numFmtId="49" fontId="4" fillId="13" borderId="21" xfId="0" applyNumberFormat="1" applyFont="1" applyFill="1" applyBorder="1" applyAlignment="1">
      <alignment horizontal="left" vertical="center"/>
    </xf>
    <xf numFmtId="0" fontId="1" fillId="13" borderId="0" xfId="0" applyFont="1" applyFill="1"/>
    <xf numFmtId="0" fontId="1" fillId="13" borderId="0" xfId="0" applyFont="1" applyFill="1" applyAlignment="1"/>
    <xf numFmtId="0" fontId="11" fillId="13" borderId="0" xfId="13" applyFill="1" applyAlignment="1" applyProtection="1">
      <alignment vertical="center" wrapText="1"/>
    </xf>
    <xf numFmtId="0" fontId="11" fillId="13" borderId="0" xfId="13" applyFill="1" applyAlignment="1" applyProtection="1"/>
    <xf numFmtId="0" fontId="1" fillId="12" borderId="5" xfId="0" applyFont="1" applyFill="1" applyBorder="1"/>
    <xf numFmtId="3" fontId="1" fillId="12" borderId="5" xfId="0" applyNumberFormat="1" applyFont="1" applyFill="1" applyBorder="1"/>
    <xf numFmtId="3" fontId="1" fillId="12" borderId="10" xfId="0" applyNumberFormat="1" applyFont="1" applyFill="1" applyBorder="1"/>
    <xf numFmtId="0" fontId="9" fillId="0" borderId="0" xfId="12" applyFont="1" applyFill="1" applyAlignment="1">
      <alignment vertical="center"/>
    </xf>
    <xf numFmtId="0" fontId="11" fillId="13" borderId="0" xfId="13" applyFill="1" applyAlignment="1" applyProtection="1">
      <alignment wrapText="1"/>
    </xf>
    <xf numFmtId="0" fontId="0" fillId="13" borderId="0" xfId="0" applyFont="1" applyFill="1" applyAlignment="1"/>
    <xf numFmtId="0" fontId="0" fillId="13" borderId="0" xfId="0" applyFont="1" applyFill="1"/>
    <xf numFmtId="3" fontId="0" fillId="0" borderId="0" xfId="4" applyNumberFormat="1" applyFont="1" applyBorder="1"/>
    <xf numFmtId="0" fontId="3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0" fillId="0" borderId="0" xfId="0" applyAlignment="1">
      <alignment horizontal="left" vertical="center" wrapText="1"/>
    </xf>
    <xf numFmtId="166" fontId="31" fillId="0" borderId="0" xfId="0" applyNumberFormat="1" applyFont="1"/>
    <xf numFmtId="3" fontId="6" fillId="15" borderId="25" xfId="0" applyNumberFormat="1" applyFont="1" applyFill="1" applyBorder="1" applyAlignment="1">
      <alignment horizontal="right" vertical="center"/>
    </xf>
    <xf numFmtId="3" fontId="0" fillId="0" borderId="4" xfId="0" applyNumberFormat="1" applyBorder="1"/>
    <xf numFmtId="3" fontId="0" fillId="0" borderId="7" xfId="0" applyNumberFormat="1" applyBorder="1"/>
    <xf numFmtId="0" fontId="6" fillId="15" borderId="27" xfId="0" applyFont="1" applyFill="1" applyBorder="1" applyAlignment="1">
      <alignment horizontal="center" vertical="center"/>
    </xf>
    <xf numFmtId="166" fontId="0" fillId="13" borderId="3" xfId="1" applyNumberFormat="1" applyFont="1" applyFill="1" applyBorder="1"/>
    <xf numFmtId="3" fontId="0" fillId="13" borderId="3" xfId="1" applyNumberFormat="1" applyFont="1" applyFill="1" applyBorder="1"/>
    <xf numFmtId="0" fontId="6" fillId="15" borderId="3" xfId="0" applyFont="1" applyFill="1" applyBorder="1" applyAlignment="1">
      <alignment horizontal="center" vertical="center"/>
    </xf>
    <xf numFmtId="166" fontId="0" fillId="13" borderId="23" xfId="1" applyNumberFormat="1" applyFont="1" applyFill="1" applyBorder="1"/>
    <xf numFmtId="3" fontId="0" fillId="13" borderId="23" xfId="1" applyNumberFormat="1" applyFont="1" applyFill="1" applyBorder="1"/>
    <xf numFmtId="0" fontId="6" fillId="15" borderId="23" xfId="0" applyFont="1" applyFill="1" applyBorder="1" applyAlignment="1">
      <alignment horizontal="center" vertical="center"/>
    </xf>
    <xf numFmtId="167" fontId="0" fillId="0" borderId="0" xfId="14" applyNumberFormat="1" applyFont="1" applyBorder="1"/>
    <xf numFmtId="167" fontId="28" fillId="0" borderId="0" xfId="14" applyNumberFormat="1" applyFont="1" applyFill="1" applyBorder="1" applyAlignment="1">
      <alignment horizontal="right" vertical="center"/>
    </xf>
    <xf numFmtId="167" fontId="6" fillId="0" borderId="0" xfId="14" applyNumberFormat="1" applyFont="1" applyFill="1" applyBorder="1" applyAlignment="1">
      <alignment horizontal="right" vertical="center"/>
    </xf>
    <xf numFmtId="172" fontId="0" fillId="0" borderId="0" xfId="0" applyNumberFormat="1"/>
    <xf numFmtId="168" fontId="31" fillId="0" borderId="0" xfId="0" applyNumberFormat="1" applyFont="1"/>
    <xf numFmtId="9" fontId="31" fillId="0" borderId="0" xfId="1" applyFont="1" applyFill="1"/>
    <xf numFmtId="9" fontId="1" fillId="0" borderId="0" xfId="1" applyFont="1" applyAlignment="1">
      <alignment horizontal="center"/>
    </xf>
    <xf numFmtId="172" fontId="0" fillId="0" borderId="0" xfId="0" applyNumberFormat="1" applyFont="1" applyAlignment="1">
      <alignment horizontal="right"/>
    </xf>
    <xf numFmtId="171" fontId="0" fillId="0" borderId="0" xfId="0" applyNumberFormat="1" applyFont="1" applyAlignment="1">
      <alignment horizontal="right" wrapText="1"/>
    </xf>
    <xf numFmtId="3" fontId="0" fillId="0" borderId="0" xfId="0" applyNumberFormat="1" applyFont="1" applyFill="1" applyBorder="1"/>
    <xf numFmtId="3" fontId="37" fillId="0" borderId="11" xfId="0" applyNumberFormat="1" applyFont="1" applyBorder="1" applyAlignment="1">
      <alignment horizontal="right" vertical="center" wrapText="1"/>
    </xf>
    <xf numFmtId="3" fontId="38" fillId="0" borderId="12" xfId="0" applyNumberFormat="1" applyFont="1" applyBorder="1" applyAlignment="1">
      <alignment horizontal="right" vertical="center" wrapText="1"/>
    </xf>
    <xf numFmtId="0" fontId="0" fillId="0" borderId="4" xfId="0" applyFont="1" applyBorder="1" applyAlignment="1">
      <alignment horizontal="right" vertical="center" wrapText="1"/>
    </xf>
    <xf numFmtId="0" fontId="0" fillId="0" borderId="7" xfId="0" applyFont="1" applyBorder="1" applyAlignment="1">
      <alignment horizontal="right" vertical="center" wrapText="1"/>
    </xf>
    <xf numFmtId="0" fontId="37" fillId="14" borderId="13" xfId="0" applyFont="1" applyFill="1" applyBorder="1" applyAlignment="1">
      <alignment vertical="center" wrapText="1"/>
    </xf>
    <xf numFmtId="0" fontId="38" fillId="14" borderId="14" xfId="0" applyFont="1" applyFill="1" applyBorder="1" applyAlignment="1">
      <alignment vertical="center" wrapText="1"/>
    </xf>
    <xf numFmtId="0" fontId="37" fillId="0" borderId="11" xfId="0" applyFont="1" applyBorder="1" applyAlignment="1">
      <alignment horizontal="right" vertical="center" wrapText="1"/>
    </xf>
    <xf numFmtId="0" fontId="38" fillId="0" borderId="12" xfId="0" applyFont="1" applyBorder="1" applyAlignment="1">
      <alignment horizontal="right" vertical="center" wrapText="1"/>
    </xf>
    <xf numFmtId="0" fontId="37" fillId="0" borderId="13" xfId="0" applyFont="1" applyBorder="1" applyAlignment="1">
      <alignment horizontal="right" vertical="center" wrapText="1"/>
    </xf>
    <xf numFmtId="0" fontId="38" fillId="0" borderId="14" xfId="0" applyFont="1" applyBorder="1" applyAlignment="1">
      <alignment horizontal="right" vertical="center" wrapText="1"/>
    </xf>
    <xf numFmtId="0" fontId="0" fillId="0" borderId="0" xfId="0" applyFont="1" applyAlignment="1">
      <alignment horizontal="right" vertical="center" wrapText="1"/>
    </xf>
    <xf numFmtId="0" fontId="0" fillId="0" borderId="8" xfId="0" applyFont="1" applyBorder="1" applyAlignment="1">
      <alignment horizontal="right" vertical="center" wrapText="1"/>
    </xf>
    <xf numFmtId="0" fontId="40" fillId="14" borderId="13" xfId="0" applyFont="1" applyFill="1" applyBorder="1" applyAlignment="1">
      <alignment vertical="center" wrapText="1"/>
    </xf>
    <xf numFmtId="0" fontId="39" fillId="14" borderId="14" xfId="0" applyFont="1" applyFill="1" applyBorder="1" applyAlignment="1">
      <alignment vertical="center" wrapText="1"/>
    </xf>
    <xf numFmtId="0" fontId="40" fillId="0" borderId="17" xfId="0" applyFont="1" applyBorder="1" applyAlignment="1">
      <alignment horizontal="center" vertical="center" wrapText="1"/>
    </xf>
    <xf numFmtId="0" fontId="39" fillId="0" borderId="16"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Fill="1" applyAlignment="1">
      <alignment horizontal="center" vertical="center" wrapText="1"/>
    </xf>
    <xf numFmtId="0" fontId="39" fillId="14" borderId="9" xfId="0" applyFont="1" applyFill="1" applyBorder="1" applyAlignment="1">
      <alignment horizontal="center" vertical="center" wrapText="1"/>
    </xf>
    <xf numFmtId="0" fontId="39" fillId="14" borderId="6" xfId="0" applyFont="1" applyFill="1" applyBorder="1" applyAlignment="1">
      <alignment horizontal="center" vertical="center" wrapText="1"/>
    </xf>
    <xf numFmtId="0" fontId="39" fillId="14" borderId="1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2" fillId="0" borderId="0" xfId="0" applyFont="1" applyFill="1" applyBorder="1" applyAlignment="1">
      <alignment horizontal="left" vertical="center" wrapText="1"/>
    </xf>
  </cellXfs>
  <cellStyles count="15">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Milliers 2 3" xfId="14"/>
    <cellStyle name="Neutre 2" xfId="11"/>
    <cellStyle name="Normal" xfId="0" builtinId="0"/>
    <cellStyle name="Normal 2" xfId="2"/>
    <cellStyle name="Normal 2 2" xfId="12"/>
    <cellStyle name="Pourcentage" xfId="1" builtinId="5"/>
  </cellStyles>
  <dxfs count="0"/>
  <tableStyles count="0" defaultTableStyle="TableStyleMedium9" defaultPivotStyle="PivotStyleLight16"/>
  <colors>
    <mruColors>
      <color rgb="FF0E4194"/>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23168998779616E-2"/>
          <c:y val="9.6166946344821647E-2"/>
          <c:w val="0.77444071083471255"/>
          <c:h val="0.73477389096854695"/>
        </c:manualLayout>
      </c:layout>
      <c:lineChart>
        <c:grouping val="standard"/>
        <c:varyColors val="0"/>
        <c:ser>
          <c:idx val="0"/>
          <c:order val="0"/>
          <c:tx>
            <c:strRef>
              <c:f>'Figure 1'!$E$3</c:f>
              <c:strCache>
                <c:ptCount val="1"/>
                <c:pt idx="0">
                  <c:v>Nombre de demandes déposées : cumul (échelle de gauche)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1'!$A$4:$A$75</c:f>
              <c:numCache>
                <c:formatCode>yyyy\-mm\-dd</c:formatCode>
                <c:ptCount val="7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numCache>
            </c:numRef>
          </c:cat>
          <c:val>
            <c:numRef>
              <c:f>'Figure 1'!$E$4:$E$75</c:f>
              <c:numCache>
                <c:formatCode>#,##0</c:formatCode>
                <c:ptCount val="72"/>
                <c:pt idx="0">
                  <c:v>1</c:v>
                </c:pt>
                <c:pt idx="1">
                  <c:v>129</c:v>
                </c:pt>
                <c:pt idx="2">
                  <c:v>295</c:v>
                </c:pt>
                <c:pt idx="3">
                  <c:v>497</c:v>
                </c:pt>
                <c:pt idx="4">
                  <c:v>806</c:v>
                </c:pt>
                <c:pt idx="5">
                  <c:v>1284</c:v>
                </c:pt>
                <c:pt idx="6">
                  <c:v>1309</c:v>
                </c:pt>
                <c:pt idx="7">
                  <c:v>1326</c:v>
                </c:pt>
                <c:pt idx="8">
                  <c:v>1962</c:v>
                </c:pt>
                <c:pt idx="9">
                  <c:v>2813</c:v>
                </c:pt>
                <c:pt idx="10">
                  <c:v>3928</c:v>
                </c:pt>
                <c:pt idx="11">
                  <c:v>5483</c:v>
                </c:pt>
                <c:pt idx="12">
                  <c:v>7266</c:v>
                </c:pt>
                <c:pt idx="13">
                  <c:v>7733</c:v>
                </c:pt>
                <c:pt idx="14">
                  <c:v>8383</c:v>
                </c:pt>
                <c:pt idx="15">
                  <c:v>8708</c:v>
                </c:pt>
                <c:pt idx="16">
                  <c:v>16206</c:v>
                </c:pt>
                <c:pt idx="17">
                  <c:v>20767</c:v>
                </c:pt>
                <c:pt idx="18">
                  <c:v>25810</c:v>
                </c:pt>
                <c:pt idx="19">
                  <c:v>30053</c:v>
                </c:pt>
                <c:pt idx="20">
                  <c:v>30704</c:v>
                </c:pt>
                <c:pt idx="21">
                  <c:v>31518</c:v>
                </c:pt>
                <c:pt idx="22">
                  <c:v>50512</c:v>
                </c:pt>
                <c:pt idx="23">
                  <c:v>98687</c:v>
                </c:pt>
                <c:pt idx="24">
                  <c:v>154529</c:v>
                </c:pt>
                <c:pt idx="25">
                  <c:v>207306</c:v>
                </c:pt>
                <c:pt idx="26">
                  <c:v>256687</c:v>
                </c:pt>
                <c:pt idx="27">
                  <c:v>268301</c:v>
                </c:pt>
                <c:pt idx="28">
                  <c:v>282467</c:v>
                </c:pt>
                <c:pt idx="29">
                  <c:v>345658</c:v>
                </c:pt>
                <c:pt idx="30">
                  <c:v>424248</c:v>
                </c:pt>
                <c:pt idx="31">
                  <c:v>486684</c:v>
                </c:pt>
                <c:pt idx="32">
                  <c:v>559145</c:v>
                </c:pt>
                <c:pt idx="33">
                  <c:v>635973</c:v>
                </c:pt>
                <c:pt idx="34">
                  <c:v>649654</c:v>
                </c:pt>
                <c:pt idx="35">
                  <c:v>658850</c:v>
                </c:pt>
                <c:pt idx="36">
                  <c:v>720477</c:v>
                </c:pt>
                <c:pt idx="37">
                  <c:v>777325</c:v>
                </c:pt>
                <c:pt idx="38">
                  <c:v>833593</c:v>
                </c:pt>
                <c:pt idx="39">
                  <c:v>886320</c:v>
                </c:pt>
                <c:pt idx="40">
                  <c:v>917785</c:v>
                </c:pt>
                <c:pt idx="41">
                  <c:v>925983</c:v>
                </c:pt>
                <c:pt idx="42">
                  <c:v>930169</c:v>
                </c:pt>
                <c:pt idx="43">
                  <c:v>938382</c:v>
                </c:pt>
                <c:pt idx="44">
                  <c:v>968479</c:v>
                </c:pt>
                <c:pt idx="45">
                  <c:v>995965</c:v>
                </c:pt>
                <c:pt idx="46">
                  <c:v>1020237</c:v>
                </c:pt>
                <c:pt idx="47">
                  <c:v>1043573</c:v>
                </c:pt>
                <c:pt idx="48">
                  <c:v>1047236</c:v>
                </c:pt>
                <c:pt idx="49">
                  <c:v>1049967</c:v>
                </c:pt>
                <c:pt idx="50">
                  <c:v>1074180</c:v>
                </c:pt>
                <c:pt idx="51">
                  <c:v>1095274</c:v>
                </c:pt>
                <c:pt idx="52">
                  <c:v>1116402</c:v>
                </c:pt>
                <c:pt idx="53">
                  <c:v>1135173</c:v>
                </c:pt>
                <c:pt idx="54">
                  <c:v>1153678</c:v>
                </c:pt>
                <c:pt idx="55">
                  <c:v>1156662</c:v>
                </c:pt>
                <c:pt idx="56">
                  <c:v>1158657</c:v>
                </c:pt>
                <c:pt idx="57">
                  <c:v>1177316</c:v>
                </c:pt>
                <c:pt idx="58">
                  <c:v>1194354</c:v>
                </c:pt>
                <c:pt idx="59">
                  <c:v>1211256</c:v>
                </c:pt>
                <c:pt idx="60">
                  <c:v>1229303</c:v>
                </c:pt>
                <c:pt idx="61">
                  <c:v>1231927</c:v>
                </c:pt>
                <c:pt idx="62">
                  <c:v>1233693</c:v>
                </c:pt>
                <c:pt idx="63">
                  <c:v>1235110</c:v>
                </c:pt>
                <c:pt idx="64">
                  <c:v>1243710</c:v>
                </c:pt>
                <c:pt idx="65">
                  <c:v>1254584</c:v>
                </c:pt>
                <c:pt idx="66">
                  <c:v>1263240</c:v>
                </c:pt>
                <c:pt idx="67">
                  <c:v>1271533</c:v>
                </c:pt>
                <c:pt idx="68">
                  <c:v>1273789</c:v>
                </c:pt>
                <c:pt idx="69">
                  <c:v>1275139</c:v>
                </c:pt>
                <c:pt idx="70">
                  <c:v>1276072</c:v>
                </c:pt>
                <c:pt idx="71">
                  <c:v>1283157</c:v>
                </c:pt>
              </c:numCache>
            </c:numRef>
          </c:val>
          <c:smooth val="0"/>
          <c:extLst>
            <c:ext xmlns:c16="http://schemas.microsoft.com/office/drawing/2014/chart" uri="{C3380CC4-5D6E-409C-BE32-E72D297353CC}">
              <c16:uniqueId val="{00000000-13CD-488E-8501-5827D455B0A4}"/>
            </c:ext>
          </c:extLst>
        </c:ser>
        <c:dLbls>
          <c:showLegendKey val="0"/>
          <c:showVal val="0"/>
          <c:showCatName val="0"/>
          <c:showSerName val="0"/>
          <c:showPercent val="0"/>
          <c:showBubbleSize val="0"/>
        </c:dLbls>
        <c:marker val="1"/>
        <c:smooth val="0"/>
        <c:axId val="121785344"/>
        <c:axId val="98284288"/>
      </c:lineChart>
      <c:lineChart>
        <c:grouping val="standard"/>
        <c:varyColors val="0"/>
        <c:ser>
          <c:idx val="1"/>
          <c:order val="1"/>
          <c:tx>
            <c:strRef>
              <c:f>'Figure 1'!$F$3</c:f>
              <c:strCache>
                <c:ptCount val="1"/>
                <c:pt idx="0">
                  <c:v>Nombre de salariés concernés : cumul (échelle de droite)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1'!$A$4:$A$75</c:f>
              <c:numCache>
                <c:formatCode>yyyy\-mm\-dd</c:formatCode>
                <c:ptCount val="72"/>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numCache>
            </c:numRef>
          </c:cat>
          <c:val>
            <c:numRef>
              <c:f>'Figure 1'!$F$4:$F$75</c:f>
              <c:numCache>
                <c:formatCode>#,##0</c:formatCode>
                <c:ptCount val="72"/>
                <c:pt idx="0">
                  <c:v>4</c:v>
                </c:pt>
                <c:pt idx="1">
                  <c:v>6315</c:v>
                </c:pt>
                <c:pt idx="2">
                  <c:v>10733</c:v>
                </c:pt>
                <c:pt idx="3">
                  <c:v>13316</c:v>
                </c:pt>
                <c:pt idx="4">
                  <c:v>21458</c:v>
                </c:pt>
                <c:pt idx="5">
                  <c:v>30994</c:v>
                </c:pt>
                <c:pt idx="6">
                  <c:v>31133</c:v>
                </c:pt>
                <c:pt idx="7">
                  <c:v>31241</c:v>
                </c:pt>
                <c:pt idx="8">
                  <c:v>42530</c:v>
                </c:pt>
                <c:pt idx="9">
                  <c:v>59253</c:v>
                </c:pt>
                <c:pt idx="10">
                  <c:v>74363</c:v>
                </c:pt>
                <c:pt idx="11">
                  <c:v>103966</c:v>
                </c:pt>
                <c:pt idx="12">
                  <c:v>139386</c:v>
                </c:pt>
                <c:pt idx="13">
                  <c:v>147042</c:v>
                </c:pt>
                <c:pt idx="14">
                  <c:v>157919</c:v>
                </c:pt>
                <c:pt idx="15">
                  <c:v>165538</c:v>
                </c:pt>
                <c:pt idx="16">
                  <c:v>330561</c:v>
                </c:pt>
                <c:pt idx="17">
                  <c:v>439877</c:v>
                </c:pt>
                <c:pt idx="18">
                  <c:v>540888</c:v>
                </c:pt>
                <c:pt idx="19">
                  <c:v>637605</c:v>
                </c:pt>
                <c:pt idx="20">
                  <c:v>647204</c:v>
                </c:pt>
                <c:pt idx="21">
                  <c:v>656063</c:v>
                </c:pt>
                <c:pt idx="22">
                  <c:v>848196</c:v>
                </c:pt>
                <c:pt idx="23">
                  <c:v>1260423</c:v>
                </c:pt>
                <c:pt idx="24">
                  <c:v>1714547</c:v>
                </c:pt>
                <c:pt idx="25">
                  <c:v>2164245</c:v>
                </c:pt>
                <c:pt idx="26">
                  <c:v>2611511</c:v>
                </c:pt>
                <c:pt idx="27">
                  <c:v>2690195</c:v>
                </c:pt>
                <c:pt idx="28">
                  <c:v>2784300</c:v>
                </c:pt>
                <c:pt idx="29">
                  <c:v>3351960</c:v>
                </c:pt>
                <c:pt idx="30">
                  <c:v>4019280</c:v>
                </c:pt>
                <c:pt idx="31">
                  <c:v>4539531</c:v>
                </c:pt>
                <c:pt idx="32">
                  <c:v>5169526</c:v>
                </c:pt>
                <c:pt idx="33">
                  <c:v>5899619</c:v>
                </c:pt>
                <c:pt idx="34">
                  <c:v>5991801</c:v>
                </c:pt>
                <c:pt idx="35">
                  <c:v>6046940</c:v>
                </c:pt>
                <c:pt idx="36">
                  <c:v>6605443</c:v>
                </c:pt>
                <c:pt idx="37">
                  <c:v>7179048</c:v>
                </c:pt>
                <c:pt idx="38">
                  <c:v>7782832</c:v>
                </c:pt>
                <c:pt idx="39">
                  <c:v>8376845</c:v>
                </c:pt>
                <c:pt idx="40">
                  <c:v>8810168</c:v>
                </c:pt>
                <c:pt idx="41">
                  <c:v>8918407</c:v>
                </c:pt>
                <c:pt idx="42">
                  <c:v>8949389</c:v>
                </c:pt>
                <c:pt idx="43">
                  <c:v>9003851</c:v>
                </c:pt>
                <c:pt idx="44">
                  <c:v>9357743</c:v>
                </c:pt>
                <c:pt idx="45">
                  <c:v>9649866</c:v>
                </c:pt>
                <c:pt idx="46">
                  <c:v>9890679</c:v>
                </c:pt>
                <c:pt idx="47">
                  <c:v>10148499</c:v>
                </c:pt>
                <c:pt idx="48">
                  <c:v>10170714</c:v>
                </c:pt>
                <c:pt idx="49">
                  <c:v>10187545</c:v>
                </c:pt>
                <c:pt idx="50">
                  <c:v>10415622</c:v>
                </c:pt>
                <c:pt idx="51">
                  <c:v>10599341</c:v>
                </c:pt>
                <c:pt idx="52">
                  <c:v>10812425</c:v>
                </c:pt>
                <c:pt idx="53">
                  <c:v>10989081</c:v>
                </c:pt>
                <c:pt idx="54">
                  <c:v>11150484</c:v>
                </c:pt>
                <c:pt idx="55">
                  <c:v>11171954</c:v>
                </c:pt>
                <c:pt idx="56">
                  <c:v>11184377</c:v>
                </c:pt>
                <c:pt idx="57">
                  <c:v>11393705</c:v>
                </c:pt>
                <c:pt idx="58">
                  <c:v>11562859</c:v>
                </c:pt>
                <c:pt idx="59">
                  <c:v>11742095</c:v>
                </c:pt>
                <c:pt idx="60">
                  <c:v>11936447</c:v>
                </c:pt>
                <c:pt idx="61">
                  <c:v>11946509</c:v>
                </c:pt>
                <c:pt idx="62">
                  <c:v>11954070</c:v>
                </c:pt>
                <c:pt idx="63">
                  <c:v>11962562</c:v>
                </c:pt>
                <c:pt idx="64">
                  <c:v>12071387</c:v>
                </c:pt>
                <c:pt idx="65">
                  <c:v>12160762</c:v>
                </c:pt>
                <c:pt idx="66">
                  <c:v>12227811</c:v>
                </c:pt>
                <c:pt idx="67">
                  <c:v>12287709</c:v>
                </c:pt>
                <c:pt idx="68">
                  <c:v>12298647</c:v>
                </c:pt>
                <c:pt idx="69">
                  <c:v>12305634</c:v>
                </c:pt>
                <c:pt idx="70">
                  <c:v>12309873</c:v>
                </c:pt>
                <c:pt idx="71">
                  <c:v>12371032</c:v>
                </c:pt>
              </c:numCache>
            </c:numRef>
          </c:val>
          <c:smooth val="0"/>
          <c:extLst>
            <c:ext xmlns:c16="http://schemas.microsoft.com/office/drawing/2014/chart" uri="{C3380CC4-5D6E-409C-BE32-E72D297353CC}">
              <c16:uniqueId val="{00000001-13CD-488E-8501-5827D455B0A4}"/>
            </c:ext>
          </c:extLst>
        </c:ser>
        <c:dLbls>
          <c:showLegendKey val="0"/>
          <c:showVal val="0"/>
          <c:showCatName val="0"/>
          <c:showSerName val="0"/>
          <c:showPercent val="0"/>
          <c:showBubbleSize val="0"/>
        </c:dLbls>
        <c:marker val="1"/>
        <c:smooth val="0"/>
        <c:axId val="98286976"/>
        <c:axId val="98285440"/>
      </c:lineChart>
      <c:dateAx>
        <c:axId val="121785344"/>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284288"/>
        <c:crosses val="autoZero"/>
        <c:auto val="1"/>
        <c:lblOffset val="100"/>
        <c:baseTimeUnit val="days"/>
      </c:dateAx>
      <c:valAx>
        <c:axId val="98284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121785344"/>
        <c:crosses val="autoZero"/>
        <c:crossBetween val="between"/>
      </c:valAx>
      <c:valAx>
        <c:axId val="98285440"/>
        <c:scaling>
          <c:orientation val="minMax"/>
        </c:scaling>
        <c:delete val="0"/>
        <c:axPos val="r"/>
        <c:numFmt formatCode="#,##0" sourceLinked="1"/>
        <c:majorTickMark val="out"/>
        <c:minorTickMark val="none"/>
        <c:tickLblPos val="nextTo"/>
        <c:spPr>
          <a:noFill/>
          <a:ln>
            <a:solidFill>
              <a:srgbClr val="EA148C"/>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98286976"/>
        <c:crosses val="max"/>
        <c:crossBetween val="between"/>
      </c:valAx>
      <c:dateAx>
        <c:axId val="98286976"/>
        <c:scaling>
          <c:orientation val="minMax"/>
        </c:scaling>
        <c:delete val="1"/>
        <c:axPos val="b"/>
        <c:numFmt formatCode="yyyy\-mm\-dd" sourceLinked="1"/>
        <c:majorTickMark val="out"/>
        <c:minorTickMark val="none"/>
        <c:tickLblPos val="nextTo"/>
        <c:crossAx val="98285440"/>
        <c:crosses val="autoZero"/>
        <c:auto val="1"/>
        <c:lblOffset val="100"/>
        <c:baseTimeUnit val="days"/>
      </c:dateAx>
      <c:spPr>
        <a:noFill/>
        <a:ln>
          <a:noFill/>
        </a:ln>
        <a:effectLst/>
      </c:spPr>
    </c:plotArea>
    <c:legend>
      <c:legendPos val="t"/>
      <c:layout>
        <c:manualLayout>
          <c:xMode val="edge"/>
          <c:yMode val="edge"/>
          <c:x val="0.14015697878529518"/>
          <c:y val="0.11584027291031648"/>
          <c:w val="0.39827975324740461"/>
          <c:h val="0.159935213399652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0616794573682089"/>
          <c:y val="2.2565722667268421E-2"/>
          <c:w val="0.45463056661643531"/>
          <c:h val="0.92508570976749327"/>
        </c:manualLayout>
      </c:layout>
      <c:barChart>
        <c:barDir val="bar"/>
        <c:grouping val="clustered"/>
        <c:varyColors val="0"/>
        <c:ser>
          <c:idx val="0"/>
          <c:order val="0"/>
          <c:spPr>
            <a:solidFill>
              <a:schemeClr val="accent1"/>
            </a:solidFill>
            <a:ln>
              <a:noFill/>
            </a:ln>
            <a:effectLst/>
          </c:spPr>
          <c:invertIfNegative val="0"/>
          <c:cat>
            <c:strRef>
              <c:f>'Figure 3'!$H$4:$H$20</c:f>
              <c:strCache>
                <c:ptCount val="17"/>
                <c:pt idx="0">
                  <c:v>Cokéfaction et raffinage</c:v>
                </c:pt>
                <c:pt idx="1">
                  <c:v>Agriculture, sylviculture et pêche</c:v>
                </c:pt>
                <c:pt idx="2">
                  <c:v>Activités immobilières</c:v>
                </c:pt>
                <c:pt idx="3">
                  <c:v>Extraction, énergie, eau, gestion des déchets et dépollution</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3'!$J$4:$J$20</c:f>
              <c:numCache>
                <c:formatCode>0.0%</c:formatCode>
                <c:ptCount val="17"/>
                <c:pt idx="0">
                  <c:v>1.2626270791313125E-4</c:v>
                </c:pt>
                <c:pt idx="1">
                  <c:v>4.3936512329771681E-3</c:v>
                </c:pt>
                <c:pt idx="2">
                  <c:v>1.0294048224917696E-2</c:v>
                </c:pt>
                <c:pt idx="3">
                  <c:v>1.0330181022892836E-2</c:v>
                </c:pt>
                <c:pt idx="4">
                  <c:v>1.3522154012696758E-2</c:v>
                </c:pt>
                <c:pt idx="5">
                  <c:v>2.0907875753615381E-2</c:v>
                </c:pt>
                <c:pt idx="6">
                  <c:v>2.5021113840785474E-2</c:v>
                </c:pt>
                <c:pt idx="7">
                  <c:v>2.8470300618412433E-2</c:v>
                </c:pt>
                <c:pt idx="8">
                  <c:v>2.8552993800355541E-2</c:v>
                </c:pt>
                <c:pt idx="9">
                  <c:v>5.827234138590863E-2</c:v>
                </c:pt>
                <c:pt idx="10">
                  <c:v>7.1594835418742758E-2</c:v>
                </c:pt>
                <c:pt idx="11">
                  <c:v>7.7929876828384245E-2</c:v>
                </c:pt>
                <c:pt idx="12">
                  <c:v>8.5427311157226016E-2</c:v>
                </c:pt>
                <c:pt idx="13">
                  <c:v>8.9187385498639082E-2</c:v>
                </c:pt>
                <c:pt idx="14">
                  <c:v>0.11405386389753094</c:v>
                </c:pt>
                <c:pt idx="15">
                  <c:v>0.16074406726940807</c:v>
                </c:pt>
                <c:pt idx="16">
                  <c:v>0.20117173732959384</c:v>
                </c:pt>
              </c:numCache>
            </c:numRef>
          </c:val>
          <c:extLst>
            <c:ext xmlns:c16="http://schemas.microsoft.com/office/drawing/2014/chart" uri="{C3380CC4-5D6E-409C-BE32-E72D297353CC}">
              <c16:uniqueId val="{00000000-B20F-441B-8356-6041B2C6E381}"/>
            </c:ext>
          </c:extLst>
        </c:ser>
        <c:dLbls>
          <c:showLegendKey val="0"/>
          <c:showVal val="0"/>
          <c:showCatName val="0"/>
          <c:showSerName val="0"/>
          <c:showPercent val="0"/>
          <c:showBubbleSize val="0"/>
        </c:dLbls>
        <c:gapWidth val="182"/>
        <c:axId val="98989952"/>
        <c:axId val="98991488"/>
      </c:barChart>
      <c:catAx>
        <c:axId val="989899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991488"/>
        <c:crosses val="autoZero"/>
        <c:auto val="1"/>
        <c:lblAlgn val="ctr"/>
        <c:lblOffset val="100"/>
        <c:tickLblSkip val="1"/>
        <c:noMultiLvlLbl val="0"/>
      </c:catAx>
      <c:valAx>
        <c:axId val="98991488"/>
        <c:scaling>
          <c:orientation val="minMax"/>
        </c:scaling>
        <c:delete val="0"/>
        <c:axPos val="b"/>
        <c:majorGridlines>
          <c:spPr>
            <a:ln w="9525" cap="flat" cmpd="sng" algn="ctr">
              <a:solidFill>
                <a:schemeClr val="tx1">
                  <a:lumMod val="15000"/>
                  <a:lumOff val="85000"/>
                </a:schemeClr>
              </a:solidFill>
              <a:round/>
            </a:ln>
            <a:effectLst/>
          </c:spPr>
        </c:majorGridlines>
        <c:numFmt formatCode="0.0\ %" sourceLinked="0"/>
        <c:majorTickMark val="out"/>
        <c:minorTickMark val="out"/>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898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5'!$H$3</c:f>
              <c:strCache>
                <c:ptCount val="1"/>
                <c:pt idx="0">
                  <c:v>Effectifs en DI</c:v>
                </c:pt>
              </c:strCache>
            </c:strRef>
          </c:tx>
          <c:invertIfNegative val="0"/>
          <c:cat>
            <c:strRef>
              <c:f>'Figure 5'!$F$4:$F$7</c:f>
              <c:strCache>
                <c:ptCount val="4"/>
                <c:pt idx="0">
                  <c:v>Total</c:v>
                </c:pt>
                <c:pt idx="1">
                  <c:v>250 salariés ou plus</c:v>
                </c:pt>
                <c:pt idx="2">
                  <c:v>Entre 50 et 249 salariés</c:v>
                </c:pt>
                <c:pt idx="3">
                  <c:v>Moins de 50 salariés</c:v>
                </c:pt>
              </c:strCache>
            </c:strRef>
          </c:cat>
          <c:val>
            <c:numRef>
              <c:f>'Figure 5'!$H$4:$H$7</c:f>
              <c:numCache>
                <c:formatCode>#,##0</c:formatCode>
                <c:ptCount val="4"/>
                <c:pt idx="0">
                  <c:v>-5193998</c:v>
                </c:pt>
                <c:pt idx="1">
                  <c:v>-877905</c:v>
                </c:pt>
                <c:pt idx="2">
                  <c:v>-927277</c:v>
                </c:pt>
                <c:pt idx="3">
                  <c:v>-3388816</c:v>
                </c:pt>
              </c:numCache>
            </c:numRef>
          </c:val>
          <c:extLst>
            <c:ext xmlns:c16="http://schemas.microsoft.com/office/drawing/2014/chart" uri="{C3380CC4-5D6E-409C-BE32-E72D297353CC}">
              <c16:uniqueId val="{00000000-5200-4895-8E06-A4E4CCF65B75}"/>
            </c:ext>
          </c:extLst>
        </c:ser>
        <c:ser>
          <c:idx val="0"/>
          <c:order val="1"/>
          <c:tx>
            <c:strRef>
              <c:f>'Figure 5'!$G$3</c:f>
              <c:strCache>
                <c:ptCount val="1"/>
                <c:pt idx="0">
                  <c:v>Effectifs demandés en DAP</c:v>
                </c:pt>
              </c:strCache>
            </c:strRef>
          </c:tx>
          <c:invertIfNegative val="0"/>
          <c:cat>
            <c:strRef>
              <c:f>'Figure 5'!$F$4:$F$7</c:f>
              <c:strCache>
                <c:ptCount val="4"/>
                <c:pt idx="0">
                  <c:v>Total</c:v>
                </c:pt>
                <c:pt idx="1">
                  <c:v>250 salariés ou plus</c:v>
                </c:pt>
                <c:pt idx="2">
                  <c:v>Entre 50 et 249 salariés</c:v>
                </c:pt>
                <c:pt idx="3">
                  <c:v>Moins de 50 salariés</c:v>
                </c:pt>
              </c:strCache>
            </c:strRef>
          </c:cat>
          <c:val>
            <c:numRef>
              <c:f>'Figure 5'!$G$4:$G$7</c:f>
              <c:numCache>
                <c:formatCode>#,##0</c:formatCode>
                <c:ptCount val="4"/>
                <c:pt idx="0">
                  <c:v>10798599</c:v>
                </c:pt>
                <c:pt idx="1">
                  <c:v>3638598</c:v>
                </c:pt>
                <c:pt idx="2">
                  <c:v>2157771</c:v>
                </c:pt>
                <c:pt idx="3">
                  <c:v>5002230</c:v>
                </c:pt>
              </c:numCache>
            </c:numRef>
          </c:val>
          <c:extLst>
            <c:ext xmlns:c16="http://schemas.microsoft.com/office/drawing/2014/chart" uri="{C3380CC4-5D6E-409C-BE32-E72D297353CC}">
              <c16:uniqueId val="{00000001-5200-4895-8E06-A4E4CCF65B75}"/>
            </c:ext>
          </c:extLst>
        </c:ser>
        <c:dLbls>
          <c:showLegendKey val="0"/>
          <c:showVal val="0"/>
          <c:showCatName val="0"/>
          <c:showSerName val="0"/>
          <c:showPercent val="0"/>
          <c:showBubbleSize val="0"/>
        </c:dLbls>
        <c:gapWidth val="150"/>
        <c:overlap val="100"/>
        <c:axId val="99087488"/>
        <c:axId val="99089024"/>
      </c:barChart>
      <c:catAx>
        <c:axId val="99087488"/>
        <c:scaling>
          <c:orientation val="minMax"/>
        </c:scaling>
        <c:delete val="0"/>
        <c:axPos val="l"/>
        <c:numFmt formatCode="General" sourceLinked="0"/>
        <c:majorTickMark val="none"/>
        <c:minorTickMark val="none"/>
        <c:tickLblPos val="low"/>
        <c:txPr>
          <a:bodyPr/>
          <a:lstStyle/>
          <a:p>
            <a:pPr>
              <a:defRPr sz="1100" baseline="0"/>
            </a:pPr>
            <a:endParaRPr lang="fr-FR"/>
          </a:p>
        </c:txPr>
        <c:crossAx val="99089024"/>
        <c:crosses val="autoZero"/>
        <c:auto val="1"/>
        <c:lblAlgn val="ctr"/>
        <c:lblOffset val="100"/>
        <c:noMultiLvlLbl val="0"/>
      </c:catAx>
      <c:valAx>
        <c:axId val="99089024"/>
        <c:scaling>
          <c:orientation val="minMax"/>
        </c:scaling>
        <c:delete val="0"/>
        <c:axPos val="b"/>
        <c:majorGridlines/>
        <c:numFmt formatCode="#,##0;[Black]#,##0" sourceLinked="0"/>
        <c:majorTickMark val="out"/>
        <c:minorTickMark val="none"/>
        <c:tickLblPos val="nextTo"/>
        <c:crossAx val="99087488"/>
        <c:crosses val="autoZero"/>
        <c:crossBetween val="between"/>
      </c:valAx>
    </c:plotArea>
    <c:legend>
      <c:legendPos val="b"/>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6'!$I$3</c:f>
              <c:strCache>
                <c:ptCount val="1"/>
                <c:pt idx="0">
                  <c:v>Effectif en DI</c:v>
                </c:pt>
              </c:strCache>
            </c:strRef>
          </c:tx>
          <c:spPr>
            <a:solidFill>
              <a:schemeClr val="accent2"/>
            </a:solidFill>
            <a:ln>
              <a:noFill/>
            </a:ln>
            <a:effectLst/>
          </c:spPr>
          <c:invertIfNegative val="0"/>
          <c:cat>
            <c:strRef>
              <c:f>'Figure 6'!$G$4:$G$20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6'!$I$4:$I$20</c:f>
              <c:numCache>
                <c:formatCode>#,##0</c:formatCode>
                <c:ptCount val="17"/>
                <c:pt idx="0">
                  <c:v>163</c:v>
                </c:pt>
                <c:pt idx="1">
                  <c:v>20948</c:v>
                </c:pt>
                <c:pt idx="2">
                  <c:v>28220</c:v>
                </c:pt>
                <c:pt idx="3">
                  <c:v>61732</c:v>
                </c:pt>
                <c:pt idx="4">
                  <c:v>62064</c:v>
                </c:pt>
                <c:pt idx="5">
                  <c:v>87031</c:v>
                </c:pt>
                <c:pt idx="6">
                  <c:v>67514</c:v>
                </c:pt>
                <c:pt idx="7">
                  <c:v>48148</c:v>
                </c:pt>
                <c:pt idx="8">
                  <c:v>93265</c:v>
                </c:pt>
                <c:pt idx="9">
                  <c:v>380153</c:v>
                </c:pt>
                <c:pt idx="10">
                  <c:v>372010</c:v>
                </c:pt>
                <c:pt idx="11">
                  <c:v>225506</c:v>
                </c:pt>
                <c:pt idx="12">
                  <c:v>396327</c:v>
                </c:pt>
                <c:pt idx="13">
                  <c:v>790860</c:v>
                </c:pt>
                <c:pt idx="14">
                  <c:v>776292</c:v>
                </c:pt>
                <c:pt idx="15">
                  <c:v>978608</c:v>
                </c:pt>
                <c:pt idx="16">
                  <c:v>805157</c:v>
                </c:pt>
              </c:numCache>
            </c:numRef>
          </c:val>
          <c:extLst>
            <c:ext xmlns:c16="http://schemas.microsoft.com/office/drawing/2014/chart" uri="{C3380CC4-5D6E-409C-BE32-E72D297353CC}">
              <c16:uniqueId val="{00000000-AF00-413F-AB49-184232AFACB1}"/>
            </c:ext>
          </c:extLst>
        </c:ser>
        <c:ser>
          <c:idx val="0"/>
          <c:order val="1"/>
          <c:tx>
            <c:strRef>
              <c:f>'Figure 6'!$H$3</c:f>
              <c:strCache>
                <c:ptCount val="1"/>
                <c:pt idx="0">
                  <c:v>Effectif demandé en DAP</c:v>
                </c:pt>
              </c:strCache>
            </c:strRef>
          </c:tx>
          <c:spPr>
            <a:solidFill>
              <a:schemeClr val="accent1"/>
            </a:solidFill>
            <a:ln>
              <a:noFill/>
            </a:ln>
            <a:effectLst/>
          </c:spPr>
          <c:invertIfNegative val="0"/>
          <c:cat>
            <c:strRef>
              <c:f>'Figure 6'!$G$4:$G$20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6'!$H$4:$H$20</c:f>
              <c:numCache>
                <c:formatCode>#,##0</c:formatCode>
                <c:ptCount val="17"/>
                <c:pt idx="0">
                  <c:v>1366</c:v>
                </c:pt>
                <c:pt idx="1">
                  <c:v>43912</c:v>
                </c:pt>
                <c:pt idx="2">
                  <c:v>107012</c:v>
                </c:pt>
                <c:pt idx="3">
                  <c:v>107024</c:v>
                </c:pt>
                <c:pt idx="4">
                  <c:v>119532</c:v>
                </c:pt>
                <c:pt idx="5">
                  <c:v>206562</c:v>
                </c:pt>
                <c:pt idx="6">
                  <c:v>240432</c:v>
                </c:pt>
                <c:pt idx="7">
                  <c:v>265651</c:v>
                </c:pt>
                <c:pt idx="8">
                  <c:v>281704</c:v>
                </c:pt>
                <c:pt idx="9">
                  <c:v>589933</c:v>
                </c:pt>
                <c:pt idx="10">
                  <c:v>779133</c:v>
                </c:pt>
                <c:pt idx="11">
                  <c:v>870019</c:v>
                </c:pt>
                <c:pt idx="12">
                  <c:v>903241</c:v>
                </c:pt>
                <c:pt idx="13">
                  <c:v>1029880</c:v>
                </c:pt>
                <c:pt idx="14">
                  <c:v>1297366</c:v>
                </c:pt>
                <c:pt idx="15">
                  <c:v>1763683</c:v>
                </c:pt>
                <c:pt idx="16">
                  <c:v>2192149</c:v>
                </c:pt>
              </c:numCache>
            </c:numRef>
          </c:val>
          <c:extLst>
            <c:ext xmlns:c16="http://schemas.microsoft.com/office/drawing/2014/chart" uri="{C3380CC4-5D6E-409C-BE32-E72D297353CC}">
              <c16:uniqueId val="{00000001-AF00-413F-AB49-184232AFACB1}"/>
            </c:ext>
          </c:extLst>
        </c:ser>
        <c:dLbls>
          <c:showLegendKey val="0"/>
          <c:showVal val="0"/>
          <c:showCatName val="0"/>
          <c:showSerName val="0"/>
          <c:showPercent val="0"/>
          <c:showBubbleSize val="0"/>
        </c:dLbls>
        <c:gapWidth val="182"/>
        <c:axId val="100365056"/>
        <c:axId val="100366592"/>
      </c:barChart>
      <c:catAx>
        <c:axId val="100365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366592"/>
        <c:crosses val="autoZero"/>
        <c:auto val="1"/>
        <c:lblAlgn val="ctr"/>
        <c:lblOffset val="100"/>
        <c:tickLblSkip val="1"/>
        <c:noMultiLvlLbl val="0"/>
      </c:catAx>
      <c:valAx>
        <c:axId val="1003665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03650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50716584992745E-2"/>
          <c:y val="1.814068952441893E-2"/>
          <c:w val="0.89232703373539102"/>
          <c:h val="0.77334237919998905"/>
        </c:manualLayout>
      </c:layout>
      <c:lineChart>
        <c:grouping val="standard"/>
        <c:varyColors val="0"/>
        <c:ser>
          <c:idx val="0"/>
          <c:order val="0"/>
          <c:tx>
            <c:strRef>
              <c:f>'Figure 8'!$B$27</c:f>
              <c:strCache>
                <c:ptCount val="1"/>
                <c:pt idx="0">
                  <c:v>2018</c:v>
                </c:pt>
              </c:strCache>
            </c:strRef>
          </c:tx>
          <c:spPr>
            <a:ln w="28575" cap="rnd">
              <a:solidFill>
                <a:schemeClr val="accent3"/>
              </a:solidFill>
              <a:round/>
            </a:ln>
            <a:effectLst/>
          </c:spPr>
          <c:marker>
            <c:symbol val="none"/>
          </c:marker>
          <c:cat>
            <c:strRef>
              <c:f>'Figure 8'!$A$28:$A$44</c:f>
              <c:strCache>
                <c:ptCount val="17"/>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29 - 4 avril</c:v>
                </c:pt>
                <c:pt idx="13">
                  <c:v>5 - 11 avril</c:v>
                </c:pt>
                <c:pt idx="14">
                  <c:v>12 - 18 avril*</c:v>
                </c:pt>
                <c:pt idx="15">
                  <c:v>19 - 25 avril*</c:v>
                </c:pt>
                <c:pt idx="16">
                  <c:v>26 avr. - 2 mai*</c:v>
                </c:pt>
              </c:strCache>
            </c:strRef>
          </c:cat>
          <c:val>
            <c:numRef>
              <c:f>'Figure 8'!$B$28:$B$44</c:f>
              <c:numCache>
                <c:formatCode>#,##0</c:formatCode>
                <c:ptCount val="17"/>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numCache>
            </c:numRef>
          </c:val>
          <c:smooth val="0"/>
          <c:extLst>
            <c:ext xmlns:c16="http://schemas.microsoft.com/office/drawing/2014/chart" uri="{C3380CC4-5D6E-409C-BE32-E72D297353CC}">
              <c16:uniqueId val="{00000000-E508-4BE8-9E28-44B697654267}"/>
            </c:ext>
          </c:extLst>
        </c:ser>
        <c:ser>
          <c:idx val="1"/>
          <c:order val="1"/>
          <c:tx>
            <c:strRef>
              <c:f>'Figure 8'!$C$27</c:f>
              <c:strCache>
                <c:ptCount val="1"/>
                <c:pt idx="0">
                  <c:v>2019</c:v>
                </c:pt>
              </c:strCache>
            </c:strRef>
          </c:tx>
          <c:spPr>
            <a:ln w="28575" cap="rnd">
              <a:solidFill>
                <a:srgbClr val="0E4194"/>
              </a:solidFill>
              <a:round/>
            </a:ln>
            <a:effectLst/>
          </c:spPr>
          <c:marker>
            <c:symbol val="none"/>
          </c:marker>
          <c:cat>
            <c:strRef>
              <c:f>'Figure 8'!$A$28:$A$44</c:f>
              <c:strCache>
                <c:ptCount val="17"/>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29 - 4 avril</c:v>
                </c:pt>
                <c:pt idx="13">
                  <c:v>5 - 11 avril</c:v>
                </c:pt>
                <c:pt idx="14">
                  <c:v>12 - 18 avril*</c:v>
                </c:pt>
                <c:pt idx="15">
                  <c:v>19 - 25 avril*</c:v>
                </c:pt>
                <c:pt idx="16">
                  <c:v>26 avr. - 2 mai*</c:v>
                </c:pt>
              </c:strCache>
            </c:strRef>
          </c:cat>
          <c:val>
            <c:numRef>
              <c:f>'Figure 8'!$C$28:$C$44</c:f>
              <c:numCache>
                <c:formatCode>#,##0</c:formatCode>
                <c:ptCount val="17"/>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numCache>
            </c:numRef>
          </c:val>
          <c:smooth val="0"/>
          <c:extLst>
            <c:ext xmlns:c16="http://schemas.microsoft.com/office/drawing/2014/chart" uri="{C3380CC4-5D6E-409C-BE32-E72D297353CC}">
              <c16:uniqueId val="{00000001-E508-4BE8-9E28-44B697654267}"/>
            </c:ext>
          </c:extLst>
        </c:ser>
        <c:ser>
          <c:idx val="2"/>
          <c:order val="2"/>
          <c:tx>
            <c:strRef>
              <c:f>'Figure 8'!$D$27</c:f>
              <c:strCache>
                <c:ptCount val="1"/>
                <c:pt idx="0">
                  <c:v>2020</c:v>
                </c:pt>
              </c:strCache>
            </c:strRef>
          </c:tx>
          <c:spPr>
            <a:ln w="28575" cap="rnd">
              <a:solidFill>
                <a:srgbClr val="EA148C"/>
              </a:solidFill>
              <a:round/>
            </a:ln>
            <a:effectLst/>
          </c:spPr>
          <c:marker>
            <c:symbol val="none"/>
          </c:marker>
          <c:cat>
            <c:strRef>
              <c:f>'Figure 8'!$A$28:$A$44</c:f>
              <c:strCache>
                <c:ptCount val="17"/>
                <c:pt idx="0">
                  <c:v>5 – 11 janv.</c:v>
                </c:pt>
                <c:pt idx="1">
                  <c:v>12 – 18 janv.</c:v>
                </c:pt>
                <c:pt idx="2">
                  <c:v>19 – 25 janv.</c:v>
                </c:pt>
                <c:pt idx="3">
                  <c:v>26 janv. – 1 fév.</c:v>
                </c:pt>
                <c:pt idx="4">
                  <c:v>2 – 8 fév.</c:v>
                </c:pt>
                <c:pt idx="5">
                  <c:v>9 – 15 fév.</c:v>
                </c:pt>
                <c:pt idx="6">
                  <c:v>16 – 22 fév.</c:v>
                </c:pt>
                <c:pt idx="7">
                  <c:v>23 – 29 fév.</c:v>
                </c:pt>
                <c:pt idx="8">
                  <c:v>1 – 7 mars</c:v>
                </c:pt>
                <c:pt idx="9">
                  <c:v>8 – 14 mars</c:v>
                </c:pt>
                <c:pt idx="10">
                  <c:v>15 – 21 mars</c:v>
                </c:pt>
                <c:pt idx="11">
                  <c:v>22 - 28 mars</c:v>
                </c:pt>
                <c:pt idx="12">
                  <c:v>29 - 4 avril</c:v>
                </c:pt>
                <c:pt idx="13">
                  <c:v>5 - 11 avril</c:v>
                </c:pt>
                <c:pt idx="14">
                  <c:v>12 - 18 avril*</c:v>
                </c:pt>
                <c:pt idx="15">
                  <c:v>19 - 25 avril*</c:v>
                </c:pt>
                <c:pt idx="16">
                  <c:v>26 avr. - 2 mai*</c:v>
                </c:pt>
              </c:strCache>
            </c:strRef>
          </c:cat>
          <c:val>
            <c:numRef>
              <c:f>'Figure 8'!$D$28:$D$44</c:f>
              <c:numCache>
                <c:formatCode>#,##0</c:formatCode>
                <c:ptCount val="17"/>
                <c:pt idx="0">
                  <c:v>113506</c:v>
                </c:pt>
                <c:pt idx="1">
                  <c:v>102407</c:v>
                </c:pt>
                <c:pt idx="2">
                  <c:v>100966</c:v>
                </c:pt>
                <c:pt idx="3">
                  <c:v>96042</c:v>
                </c:pt>
                <c:pt idx="4">
                  <c:v>90495</c:v>
                </c:pt>
                <c:pt idx="5">
                  <c:v>75523</c:v>
                </c:pt>
                <c:pt idx="6">
                  <c:v>93003</c:v>
                </c:pt>
                <c:pt idx="7">
                  <c:v>86699</c:v>
                </c:pt>
                <c:pt idx="8">
                  <c:v>96119</c:v>
                </c:pt>
                <c:pt idx="9">
                  <c:v>82690</c:v>
                </c:pt>
                <c:pt idx="10">
                  <c:v>117673</c:v>
                </c:pt>
                <c:pt idx="11">
                  <c:v>91764</c:v>
                </c:pt>
                <c:pt idx="12">
                  <c:v>105802</c:v>
                </c:pt>
                <c:pt idx="13">
                  <c:v>73061</c:v>
                </c:pt>
                <c:pt idx="14">
                  <c:v>81593</c:v>
                </c:pt>
                <c:pt idx="15">
                  <c:v>65900</c:v>
                </c:pt>
                <c:pt idx="16">
                  <c:v>68682.901554404147</c:v>
                </c:pt>
              </c:numCache>
            </c:numRef>
          </c:val>
          <c:smooth val="0"/>
          <c:extLst>
            <c:ext xmlns:c16="http://schemas.microsoft.com/office/drawing/2014/chart" uri="{C3380CC4-5D6E-409C-BE32-E72D297353CC}">
              <c16:uniqueId val="{00000002-E508-4BE8-9E28-44B697654267}"/>
            </c:ext>
          </c:extLst>
        </c:ser>
        <c:dLbls>
          <c:showLegendKey val="0"/>
          <c:showVal val="0"/>
          <c:showCatName val="0"/>
          <c:showSerName val="0"/>
          <c:showPercent val="0"/>
          <c:showBubbleSize val="0"/>
        </c:dLbls>
        <c:smooth val="0"/>
        <c:axId val="50688384"/>
        <c:axId val="50689920"/>
      </c:lineChart>
      <c:catAx>
        <c:axId val="50688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689920"/>
        <c:crosses val="autoZero"/>
        <c:auto val="1"/>
        <c:lblAlgn val="ctr"/>
        <c:lblOffset val="100"/>
        <c:noMultiLvlLbl val="0"/>
      </c:catAx>
      <c:valAx>
        <c:axId val="50689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688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9'!$B$3</c:f>
              <c:strCache>
                <c:ptCount val="1"/>
                <c:pt idx="0">
                  <c:v>2019</c:v>
                </c:pt>
              </c:strCache>
            </c:strRef>
          </c:tx>
          <c:spPr>
            <a:solidFill>
              <a:schemeClr val="accent1"/>
            </a:solidFill>
            <a:ln>
              <a:noFill/>
            </a:ln>
            <a:effectLst/>
          </c:spPr>
          <c:invertIfNegative val="0"/>
          <c:cat>
            <c:strRef>
              <c:f>'Figure 9'!$A$4:$A$22</c:f>
              <c:strCache>
                <c:ptCount val="1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strCache>
            </c:strRef>
          </c:cat>
          <c:val>
            <c:numRef>
              <c:f>'Figure 9'!$B$4:$B$22</c:f>
              <c:numCache>
                <c:formatCode>_-* #\ ##0\ _€_-;\-* #\ ##0\ _€_-;_-* "-"??\ _€_-;_-@_-</c:formatCode>
                <c:ptCount val="19"/>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numCache>
            </c:numRef>
          </c:val>
          <c:extLst>
            <c:ext xmlns:c16="http://schemas.microsoft.com/office/drawing/2014/chart" uri="{C3380CC4-5D6E-409C-BE32-E72D297353CC}">
              <c16:uniqueId val="{00000000-94BF-4239-A442-3E67B9CAE6B8}"/>
            </c:ext>
          </c:extLst>
        </c:ser>
        <c:ser>
          <c:idx val="1"/>
          <c:order val="1"/>
          <c:tx>
            <c:strRef>
              <c:f>'Figure 9'!$C$3</c:f>
              <c:strCache>
                <c:ptCount val="1"/>
                <c:pt idx="0">
                  <c:v>2020</c:v>
                </c:pt>
              </c:strCache>
            </c:strRef>
          </c:tx>
          <c:spPr>
            <a:solidFill>
              <a:schemeClr val="accent2"/>
            </a:solidFill>
            <a:ln>
              <a:noFill/>
            </a:ln>
            <a:effectLst/>
          </c:spPr>
          <c:invertIfNegative val="0"/>
          <c:cat>
            <c:strRef>
              <c:f>'Figure 9'!$A$4:$A$22</c:f>
              <c:strCache>
                <c:ptCount val="1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strCache>
            </c:strRef>
          </c:cat>
          <c:val>
            <c:numRef>
              <c:f>'Figure 9'!$C$4:$C$22</c:f>
              <c:numCache>
                <c:formatCode>_-* #\ ##0\ _€_-;\-* #\ ##0\ _€_-;_-* "-"??\ _€_-;_-@_-</c:formatCode>
                <c:ptCount val="19"/>
                <c:pt idx="0">
                  <c:v>14758</c:v>
                </c:pt>
                <c:pt idx="1">
                  <c:v>9721</c:v>
                </c:pt>
                <c:pt idx="2">
                  <c:v>14356</c:v>
                </c:pt>
                <c:pt idx="3">
                  <c:v>15873</c:v>
                </c:pt>
                <c:pt idx="4">
                  <c:v>16009</c:v>
                </c:pt>
                <c:pt idx="5">
                  <c:v>17227</c:v>
                </c:pt>
                <c:pt idx="6">
                  <c:v>17823</c:v>
                </c:pt>
                <c:pt idx="7">
                  <c:v>18961</c:v>
                </c:pt>
                <c:pt idx="8">
                  <c:v>17226</c:v>
                </c:pt>
                <c:pt idx="9">
                  <c:v>13610</c:v>
                </c:pt>
                <c:pt idx="10">
                  <c:v>22742</c:v>
                </c:pt>
                <c:pt idx="11">
                  <c:v>7230</c:v>
                </c:pt>
                <c:pt idx="12">
                  <c:v>5308</c:v>
                </c:pt>
                <c:pt idx="13">
                  <c:v>4846</c:v>
                </c:pt>
                <c:pt idx="14">
                  <c:v>4474</c:v>
                </c:pt>
                <c:pt idx="15">
                  <c:v>4220</c:v>
                </c:pt>
                <c:pt idx="16">
                  <c:v>6344</c:v>
                </c:pt>
                <c:pt idx="17">
                  <c:v>5855</c:v>
                </c:pt>
                <c:pt idx="18">
                  <c:v>5766</c:v>
                </c:pt>
              </c:numCache>
            </c:numRef>
          </c:val>
          <c:extLst>
            <c:ext xmlns:c16="http://schemas.microsoft.com/office/drawing/2014/chart" uri="{C3380CC4-5D6E-409C-BE32-E72D297353CC}">
              <c16:uniqueId val="{00000001-94BF-4239-A442-3E67B9CAE6B8}"/>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10'!$B$3</c:f>
              <c:strCache>
                <c:ptCount val="1"/>
                <c:pt idx="0">
                  <c:v>2019</c:v>
                </c:pt>
              </c:strCache>
            </c:strRef>
          </c:tx>
          <c:spPr>
            <a:ln w="28575" cap="rnd">
              <a:solidFill>
                <a:schemeClr val="accent1"/>
              </a:solidFill>
              <a:round/>
            </a:ln>
            <a:effectLst/>
          </c:spPr>
          <c:marker>
            <c:symbol val="none"/>
          </c:marker>
          <c:cat>
            <c:strRef>
              <c:f>'Figure 10'!$A$4:$A$22</c:f>
              <c:strCache>
                <c:ptCount val="1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strCache>
            </c:strRef>
          </c:cat>
          <c:val>
            <c:numRef>
              <c:f>'Figure 10'!$B$4:$B$22</c:f>
              <c:numCache>
                <c:formatCode>_-* #\ ##0\ _€_-;\-* #\ ##0\ _€_-;_-* "-"??\ _€_-;_-@_-</c:formatCode>
                <c:ptCount val="19"/>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numCache>
            </c:numRef>
          </c:val>
          <c:smooth val="0"/>
          <c:extLst>
            <c:ext xmlns:c16="http://schemas.microsoft.com/office/drawing/2014/chart" uri="{C3380CC4-5D6E-409C-BE32-E72D297353CC}">
              <c16:uniqueId val="{00000000-6FDC-4CE0-8D99-2ED90ED0406B}"/>
            </c:ext>
          </c:extLst>
        </c:ser>
        <c:ser>
          <c:idx val="1"/>
          <c:order val="1"/>
          <c:tx>
            <c:strRef>
              <c:f>'Figure 10'!$C$3</c:f>
              <c:strCache>
                <c:ptCount val="1"/>
                <c:pt idx="0">
                  <c:v>2020</c:v>
                </c:pt>
              </c:strCache>
            </c:strRef>
          </c:tx>
          <c:spPr>
            <a:ln w="28575" cap="rnd">
              <a:solidFill>
                <a:schemeClr val="accent2"/>
              </a:solidFill>
              <a:round/>
            </a:ln>
            <a:effectLst/>
          </c:spPr>
          <c:marker>
            <c:symbol val="none"/>
          </c:marker>
          <c:cat>
            <c:strRef>
              <c:f>'Figure 10'!$A$4:$A$22</c:f>
              <c:strCache>
                <c:ptCount val="1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strCache>
            </c:strRef>
          </c:cat>
          <c:val>
            <c:numRef>
              <c:f>'Figure 10'!$C$4:$C$22</c:f>
              <c:numCache>
                <c:formatCode>_-* #\ ##0\ _€_-;\-* #\ ##0\ _€_-;_-* "-"??\ _€_-;_-@_-</c:formatCode>
                <c:ptCount val="19"/>
                <c:pt idx="0">
                  <c:v>2110</c:v>
                </c:pt>
                <c:pt idx="1">
                  <c:v>1373</c:v>
                </c:pt>
                <c:pt idx="2">
                  <c:v>1019</c:v>
                </c:pt>
                <c:pt idx="3">
                  <c:v>1538</c:v>
                </c:pt>
                <c:pt idx="4">
                  <c:v>2256</c:v>
                </c:pt>
                <c:pt idx="5">
                  <c:v>1158</c:v>
                </c:pt>
                <c:pt idx="6">
                  <c:v>989</c:v>
                </c:pt>
                <c:pt idx="7">
                  <c:v>910</c:v>
                </c:pt>
                <c:pt idx="8">
                  <c:v>2166</c:v>
                </c:pt>
                <c:pt idx="9">
                  <c:v>1286</c:v>
                </c:pt>
                <c:pt idx="10">
                  <c:v>998</c:v>
                </c:pt>
                <c:pt idx="11">
                  <c:v>693</c:v>
                </c:pt>
                <c:pt idx="12">
                  <c:v>321</c:v>
                </c:pt>
                <c:pt idx="13">
                  <c:v>1211</c:v>
                </c:pt>
                <c:pt idx="14">
                  <c:v>364</c:v>
                </c:pt>
                <c:pt idx="15">
                  <c:v>435</c:v>
                </c:pt>
                <c:pt idx="16">
                  <c:v>285</c:v>
                </c:pt>
                <c:pt idx="17">
                  <c:v>678</c:v>
                </c:pt>
                <c:pt idx="18">
                  <c:v>238</c:v>
                </c:pt>
              </c:numCache>
            </c:numRef>
          </c:val>
          <c:smooth val="0"/>
          <c:extLst>
            <c:ext xmlns:c16="http://schemas.microsoft.com/office/drawing/2014/chart" uri="{C3380CC4-5D6E-409C-BE32-E72D297353CC}">
              <c16:uniqueId val="{00000001-6FDC-4CE0-8D99-2ED90ED0406B}"/>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11'!$B$2:$B$3</c:f>
              <c:strCache>
                <c:ptCount val="2"/>
                <c:pt idx="1">
                  <c:v>2020</c:v>
                </c:pt>
              </c:strCache>
            </c:strRef>
          </c:tx>
          <c:spPr>
            <a:ln w="28575" cap="rnd">
              <a:solidFill>
                <a:schemeClr val="accent1"/>
              </a:solidFill>
              <a:round/>
            </a:ln>
            <a:effectLst/>
          </c:spPr>
          <c:marker>
            <c:symbol val="none"/>
          </c:marker>
          <c:cat>
            <c:strRef>
              <c:f>'Figure 11'!$A$4:$A$20</c:f>
              <c:strCache>
                <c:ptCount val="1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strCache>
            </c:strRef>
          </c:cat>
          <c:val>
            <c:numRef>
              <c:f>'Figure 11'!$B$4:$B$20</c:f>
              <c:numCache>
                <c:formatCode>_-* #\ ##0\ _€_-;\-* #\ ##0\ _€_-;_-* "-"??\ _€_-;_-@_-</c:formatCode>
                <c:ptCount val="17"/>
                <c:pt idx="0">
                  <c:v>188</c:v>
                </c:pt>
                <c:pt idx="1">
                  <c:v>396</c:v>
                </c:pt>
                <c:pt idx="2">
                  <c:v>465</c:v>
                </c:pt>
                <c:pt idx="3">
                  <c:v>444</c:v>
                </c:pt>
                <c:pt idx="4">
                  <c:v>531</c:v>
                </c:pt>
                <c:pt idx="5">
                  <c:v>664</c:v>
                </c:pt>
                <c:pt idx="6">
                  <c:v>582</c:v>
                </c:pt>
                <c:pt idx="7">
                  <c:v>677</c:v>
                </c:pt>
                <c:pt idx="8">
                  <c:v>610</c:v>
                </c:pt>
                <c:pt idx="9">
                  <c:v>703</c:v>
                </c:pt>
                <c:pt idx="10">
                  <c:v>814</c:v>
                </c:pt>
                <c:pt idx="11">
                  <c:v>510</c:v>
                </c:pt>
                <c:pt idx="12">
                  <c:v>350</c:v>
                </c:pt>
                <c:pt idx="13">
                  <c:v>406</c:v>
                </c:pt>
                <c:pt idx="14">
                  <c:v>200</c:v>
                </c:pt>
                <c:pt idx="15">
                  <c:v>223</c:v>
                </c:pt>
                <c:pt idx="16">
                  <c:v>265</c:v>
                </c:pt>
              </c:numCache>
            </c:numRef>
          </c:val>
          <c:smooth val="0"/>
          <c:extLst>
            <c:ext xmlns:c16="http://schemas.microsoft.com/office/drawing/2014/chart" uri="{C3380CC4-5D6E-409C-BE32-E72D297353CC}">
              <c16:uniqueId val="{00000000-5CE3-4037-BEF5-C4D2A19B0259}"/>
            </c:ext>
          </c:extLst>
        </c:ser>
        <c:dLbls>
          <c:showLegendKey val="0"/>
          <c:showVal val="0"/>
          <c:showCatName val="0"/>
          <c:showSerName val="0"/>
          <c:showPercent val="0"/>
          <c:showBubbleSize val="0"/>
        </c:dLbls>
        <c:smooth val="0"/>
        <c:axId val="435069808"/>
        <c:axId val="435071776"/>
      </c:lineChart>
      <c:catAx>
        <c:axId val="435069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71776"/>
        <c:crosses val="autoZero"/>
        <c:auto val="1"/>
        <c:lblAlgn val="ctr"/>
        <c:lblOffset val="100"/>
        <c:noMultiLvlLbl val="0"/>
      </c:catAx>
      <c:valAx>
        <c:axId val="43507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6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aseline="0"/>
              <a:t>Nombres d'offres postées en ligne </a:t>
            </a:r>
          </a:p>
          <a:p>
            <a:pPr>
              <a:defRPr sz="1200"/>
            </a:pPr>
            <a:r>
              <a:rPr lang="fr-FR" sz="1200" baseline="0"/>
              <a:t>(indice 100, semaine du 9 au 15 mars, avant confinement)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a:ln w="28575" cap="rnd">
              <a:solidFill>
                <a:srgbClr val="0E4194"/>
              </a:solidFill>
              <a:round/>
            </a:ln>
            <a:effectLst/>
          </c:spPr>
          <c:marker>
            <c:symbol val="none"/>
          </c:marker>
          <c:cat>
            <c:strRef>
              <c:f>'Figure 12'!$A$3:$A$17</c:f>
              <c:strCache>
                <c:ptCount val="15"/>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strCache>
            </c:strRef>
          </c:cat>
          <c:val>
            <c:numRef>
              <c:f>'Figure 12'!$B$3:$B$17</c:f>
              <c:numCache>
                <c:formatCode>0</c:formatCode>
                <c:ptCount val="15"/>
                <c:pt idx="0">
                  <c:v>95.184725194152236</c:v>
                </c:pt>
                <c:pt idx="1">
                  <c:v>104.6476828921576</c:v>
                </c:pt>
                <c:pt idx="2">
                  <c:v>110.44157476544613</c:v>
                </c:pt>
                <c:pt idx="3">
                  <c:v>120.4312499064776</c:v>
                </c:pt>
                <c:pt idx="4">
                  <c:v>97.756961798021806</c:v>
                </c:pt>
                <c:pt idx="5">
                  <c:v>108.05189363898909</c:v>
                </c:pt>
                <c:pt idx="6">
                  <c:v>100</c:v>
                </c:pt>
                <c:pt idx="7">
                  <c:v>72.924927800805051</c:v>
                </c:pt>
                <c:pt idx="8">
                  <c:v>59.964985260889733</c:v>
                </c:pt>
                <c:pt idx="9">
                  <c:v>68.123120202307391</c:v>
                </c:pt>
                <c:pt idx="10">
                  <c:v>62.69134657109938</c:v>
                </c:pt>
                <c:pt idx="11">
                  <c:v>59.915605500606048</c:v>
                </c:pt>
                <c:pt idx="12">
                  <c:v>70.271887952834845</c:v>
                </c:pt>
                <c:pt idx="13">
                  <c:v>54</c:v>
                </c:pt>
                <c:pt idx="14">
                  <c:v>57</c:v>
                </c:pt>
              </c:numCache>
            </c:numRef>
          </c:val>
          <c:smooth val="0"/>
          <c:extLst>
            <c:ext xmlns:c16="http://schemas.microsoft.com/office/drawing/2014/chart" uri="{C3380CC4-5D6E-409C-BE32-E72D297353CC}">
              <c16:uniqueId val="{00000000-094B-4625-87A5-380002834C96}"/>
            </c:ext>
          </c:extLst>
        </c:ser>
        <c:dLbls>
          <c:showLegendKey val="0"/>
          <c:showVal val="0"/>
          <c:showCatName val="0"/>
          <c:showSerName val="0"/>
          <c:showPercent val="0"/>
          <c:showBubbleSize val="0"/>
        </c:dLbls>
        <c:smooth val="0"/>
        <c:axId val="189625472"/>
        <c:axId val="189627008"/>
      </c:lineChart>
      <c:catAx>
        <c:axId val="189625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9627008"/>
        <c:crosses val="autoZero"/>
        <c:auto val="1"/>
        <c:lblAlgn val="ctr"/>
        <c:lblOffset val="100"/>
        <c:noMultiLvlLbl val="0"/>
      </c:catAx>
      <c:valAx>
        <c:axId val="189627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18962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647700</xdr:colOff>
      <xdr:row>4</xdr:row>
      <xdr:rowOff>57150</xdr:rowOff>
    </xdr:from>
    <xdr:to>
      <xdr:col>13</xdr:col>
      <xdr:colOff>476250</xdr:colOff>
      <xdr:row>25</xdr:row>
      <xdr:rowOff>190499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xdr:colOff>
      <xdr:row>3</xdr:row>
      <xdr:rowOff>6</xdr:rowOff>
    </xdr:from>
    <xdr:to>
      <xdr:col>12</xdr:col>
      <xdr:colOff>647700</xdr:colOff>
      <xdr:row>19</xdr:row>
      <xdr:rowOff>0</xdr:rowOff>
    </xdr:to>
    <xdr:graphicFrame macro="">
      <xdr:nvGraphicFramePr>
        <xdr:cNvPr id="2" name="Graphique 1">
          <a:extLst>
            <a:ext uri="{FF2B5EF4-FFF2-40B4-BE49-F238E27FC236}">
              <a16:creationId xmlns:a16="http://schemas.microsoft.com/office/drawing/2014/main" id="{013BA7AF-2075-4D04-BD61-5D5D6C763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690561</xdr:colOff>
      <xdr:row>2</xdr:row>
      <xdr:rowOff>57149</xdr:rowOff>
    </xdr:from>
    <xdr:to>
      <xdr:col>15</xdr:col>
      <xdr:colOff>685800</xdr:colOff>
      <xdr:row>28</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595313</xdr:colOff>
      <xdr:row>2</xdr:row>
      <xdr:rowOff>323850</xdr:rowOff>
    </xdr:from>
    <xdr:to>
      <xdr:col>24</xdr:col>
      <xdr:colOff>71438</xdr:colOff>
      <xdr:row>31</xdr:row>
      <xdr:rowOff>17780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406853</xdr:colOff>
      <xdr:row>2</xdr:row>
      <xdr:rowOff>204107</xdr:rowOff>
    </xdr:from>
    <xdr:ext cx="6433510" cy="4856049"/>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4053" y="575582"/>
          <a:ext cx="6433510" cy="485604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8</xdr:col>
      <xdr:colOff>742949</xdr:colOff>
      <xdr:row>3</xdr:row>
      <xdr:rowOff>133348</xdr:rowOff>
    </xdr:from>
    <xdr:to>
      <xdr:col>19</xdr:col>
      <xdr:colOff>13606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0.70368</cdr:y>
    </cdr:from>
    <cdr:to>
      <cdr:x>1</cdr:x>
      <cdr:y>0.70368</cdr:y>
    </cdr:to>
    <cdr:cxnSp macro="">
      <cdr:nvCxnSpPr>
        <cdr:cNvPr id="4" name="Connecteur droit 3"/>
        <cdr:cNvCxnSpPr/>
      </cdr:nvCxnSpPr>
      <cdr:spPr>
        <a:xfrm xmlns:a="http://schemas.openxmlformats.org/drawingml/2006/main">
          <a:off x="0" y="3331148"/>
          <a:ext cx="6238875"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9</xdr:col>
      <xdr:colOff>585107</xdr:colOff>
      <xdr:row>2</xdr:row>
      <xdr:rowOff>231321</xdr:rowOff>
    </xdr:from>
    <xdr:to>
      <xdr:col>20</xdr:col>
      <xdr:colOff>451756</xdr:colOff>
      <xdr:row>31</xdr:row>
      <xdr:rowOff>69396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352425</xdr:colOff>
      <xdr:row>4</xdr:row>
      <xdr:rowOff>104775</xdr:rowOff>
    </xdr:from>
    <xdr:to>
      <xdr:col>14</xdr:col>
      <xdr:colOff>276225</xdr:colOff>
      <xdr:row>23</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12</xdr:col>
      <xdr:colOff>381000</xdr:colOff>
      <xdr:row>24</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752475</xdr:colOff>
      <xdr:row>3</xdr:row>
      <xdr:rowOff>9525</xdr:rowOff>
    </xdr:from>
    <xdr:to>
      <xdr:col>13</xdr:col>
      <xdr:colOff>9525</xdr:colOff>
      <xdr:row>20</xdr:row>
      <xdr:rowOff>180976</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DONNEES_SOURCES\FPIPJ\Brest\DEMANDES\TdB%20hebdo%20Covid\Historique_A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sheetName val="Tableau doc"/>
      <sheetName val="Figure 7"/>
    </sheetNames>
    <sheetDataSet>
      <sheetData sheetId="0"/>
      <sheetData sheetId="1">
        <row r="20">
          <cell r="E20">
            <v>15788</v>
          </cell>
        </row>
        <row r="21">
          <cell r="E21">
            <v>13099</v>
          </cell>
        </row>
        <row r="22">
          <cell r="E22">
            <v>14207</v>
          </cell>
        </row>
        <row r="23">
          <cell r="E23">
            <v>13969</v>
          </cell>
        </row>
      </sheetData>
      <sheetData sheetId="2">
        <row r="8">
          <cell r="B8">
            <v>14758</v>
          </cell>
        </row>
        <row r="9">
          <cell r="B9">
            <v>9721</v>
          </cell>
        </row>
        <row r="10">
          <cell r="B10">
            <v>14356</v>
          </cell>
        </row>
        <row r="11">
          <cell r="B11">
            <v>15873</v>
          </cell>
        </row>
        <row r="12">
          <cell r="B12">
            <v>16009</v>
          </cell>
        </row>
        <row r="13">
          <cell r="B13">
            <v>17227</v>
          </cell>
        </row>
        <row r="14">
          <cell r="B14">
            <v>17823</v>
          </cell>
        </row>
        <row r="15">
          <cell r="B15">
            <v>18961</v>
          </cell>
        </row>
        <row r="16">
          <cell r="B16">
            <v>17226</v>
          </cell>
        </row>
        <row r="17">
          <cell r="B17">
            <v>13610</v>
          </cell>
        </row>
        <row r="18">
          <cell r="B18">
            <v>22742</v>
          </cell>
        </row>
        <row r="19">
          <cell r="B19">
            <v>7230</v>
          </cell>
        </row>
        <row r="20">
          <cell r="B20">
            <v>5308</v>
          </cell>
        </row>
        <row r="21">
          <cell r="B21">
            <v>4846</v>
          </cell>
        </row>
        <row r="22">
          <cell r="B22">
            <v>4474</v>
          </cell>
        </row>
        <row r="23">
          <cell r="B23">
            <v>4220</v>
          </cell>
        </row>
        <row r="24">
          <cell r="B24">
            <v>6344</v>
          </cell>
        </row>
        <row r="25">
          <cell r="B25">
            <v>5855</v>
          </cell>
        </row>
        <row r="26">
          <cell r="B26">
            <v>5766</v>
          </cell>
        </row>
      </sheetData>
      <sheetData sheetId="3"/>
      <sheetData sheetId="4"/>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70C0"/>
  </sheetPr>
  <dimension ref="A1:L68"/>
  <sheetViews>
    <sheetView tabSelected="1" workbookViewId="0">
      <selection activeCell="A5" sqref="A5"/>
    </sheetView>
  </sheetViews>
  <sheetFormatPr baseColWidth="10" defaultColWidth="11.42578125" defaultRowHeight="11.25" x14ac:dyDescent="0.2"/>
  <cols>
    <col min="1" max="1" width="161" style="28" customWidth="1"/>
    <col min="2" max="16384" width="11.42578125" style="27"/>
  </cols>
  <sheetData>
    <row r="1" spans="1:3" s="64" customFormat="1" ht="34.5" customHeight="1" x14ac:dyDescent="0.25">
      <c r="A1" s="62" t="s">
        <v>73</v>
      </c>
      <c r="B1" s="63"/>
      <c r="C1" s="63"/>
    </row>
    <row r="2" spans="1:3" s="40" customFormat="1" ht="39" customHeight="1" x14ac:dyDescent="0.25">
      <c r="A2" s="62" t="s">
        <v>527</v>
      </c>
      <c r="B2" s="42"/>
      <c r="C2" s="42"/>
    </row>
    <row r="3" spans="1:3" s="56" customFormat="1" ht="14.25" customHeight="1" x14ac:dyDescent="0.25">
      <c r="A3" s="39" t="s">
        <v>83</v>
      </c>
    </row>
    <row r="4" spans="1:3" s="40" customFormat="1" ht="15" customHeight="1" x14ac:dyDescent="0.25">
      <c r="A4" s="41"/>
      <c r="B4" s="42"/>
      <c r="C4" s="42"/>
    </row>
    <row r="5" spans="1:3" s="40" customFormat="1" ht="194.25" customHeight="1" x14ac:dyDescent="0.25">
      <c r="A5" s="49" t="s">
        <v>526</v>
      </c>
      <c r="B5" s="42"/>
      <c r="C5" s="42"/>
    </row>
    <row r="6" spans="1:3" s="40" customFormat="1" ht="214.5" customHeight="1" x14ac:dyDescent="0.25">
      <c r="A6" s="65" t="s">
        <v>96</v>
      </c>
      <c r="B6" s="42"/>
      <c r="C6" s="42"/>
    </row>
    <row r="7" spans="1:3" s="40" customFormat="1" ht="86.25" customHeight="1" x14ac:dyDescent="0.25">
      <c r="A7" s="65" t="s">
        <v>97</v>
      </c>
      <c r="B7" s="42"/>
      <c r="C7" s="42"/>
    </row>
    <row r="8" spans="1:3" s="40" customFormat="1" ht="86.25" customHeight="1" x14ac:dyDescent="0.25">
      <c r="A8" s="49" t="s">
        <v>348</v>
      </c>
      <c r="B8" s="42"/>
      <c r="C8" s="42"/>
    </row>
    <row r="9" spans="1:3" s="40" customFormat="1" ht="74.25" customHeight="1" x14ac:dyDescent="0.25">
      <c r="A9" s="49" t="s">
        <v>85</v>
      </c>
      <c r="B9" s="42"/>
      <c r="C9" s="42"/>
    </row>
    <row r="10" spans="1:3" s="40" customFormat="1" ht="44.25" customHeight="1" x14ac:dyDescent="0.25">
      <c r="A10" s="126" t="s">
        <v>339</v>
      </c>
      <c r="B10" s="42"/>
      <c r="C10" s="42"/>
    </row>
    <row r="11" spans="1:3" s="40" customFormat="1" ht="84.75" customHeight="1" x14ac:dyDescent="0.25">
      <c r="A11" s="65" t="s">
        <v>98</v>
      </c>
      <c r="B11" s="42"/>
      <c r="C11" s="42"/>
    </row>
    <row r="12" spans="1:3" s="54" customFormat="1" ht="27.75" customHeight="1" x14ac:dyDescent="0.25">
      <c r="A12" s="39" t="s">
        <v>72</v>
      </c>
      <c r="B12" s="53"/>
      <c r="C12" s="53"/>
    </row>
    <row r="13" spans="1:3" s="56" customFormat="1" ht="14.25" customHeight="1" x14ac:dyDescent="0.25">
      <c r="A13" s="44"/>
    </row>
    <row r="14" spans="1:3" s="45" customFormat="1" ht="12.75" x14ac:dyDescent="0.25">
      <c r="A14" s="55" t="s">
        <v>74</v>
      </c>
    </row>
    <row r="15" spans="1:3" s="56" customFormat="1" ht="14.25" customHeight="1" x14ac:dyDescent="0.25">
      <c r="A15" s="57" t="s">
        <v>76</v>
      </c>
    </row>
    <row r="16" spans="1:3" s="56" customFormat="1" ht="14.25" customHeight="1" x14ac:dyDescent="0.25">
      <c r="A16" s="58" t="s">
        <v>84</v>
      </c>
    </row>
    <row r="17" spans="1:9" s="56" customFormat="1" ht="14.25" customHeight="1" x14ac:dyDescent="0.25">
      <c r="A17" s="59" t="s">
        <v>76</v>
      </c>
    </row>
    <row r="18" spans="1:9" s="56" customFormat="1" ht="14.25" customHeight="1" x14ac:dyDescent="0.25">
      <c r="A18" s="58" t="s">
        <v>95</v>
      </c>
    </row>
    <row r="19" spans="1:9" s="56" customFormat="1" ht="14.25" customHeight="1" x14ac:dyDescent="0.25">
      <c r="A19" s="59" t="s">
        <v>76</v>
      </c>
    </row>
    <row r="20" spans="1:9" s="56" customFormat="1" ht="14.25" customHeight="1" x14ac:dyDescent="0.25">
      <c r="A20" s="58" t="s">
        <v>349</v>
      </c>
    </row>
    <row r="21" spans="1:9" s="56" customFormat="1" ht="14.25" customHeight="1" x14ac:dyDescent="0.25">
      <c r="A21" s="59" t="s">
        <v>76</v>
      </c>
    </row>
    <row r="22" spans="1:9" s="56" customFormat="1" ht="14.25" customHeight="1" x14ac:dyDescent="0.25">
      <c r="A22" s="60" t="s">
        <v>75</v>
      </c>
    </row>
    <row r="23" spans="1:9" s="56" customFormat="1" ht="14.25" customHeight="1" x14ac:dyDescent="0.25">
      <c r="A23" s="61" t="s">
        <v>76</v>
      </c>
    </row>
    <row r="24" spans="1:9" s="56" customFormat="1" ht="14.25" customHeight="1" x14ac:dyDescent="0.25">
      <c r="A24" s="60" t="s">
        <v>94</v>
      </c>
    </row>
    <row r="25" spans="1:9" s="56" customFormat="1" ht="14.25" customHeight="1" x14ac:dyDescent="0.25">
      <c r="A25" s="61" t="s">
        <v>76</v>
      </c>
    </row>
    <row r="26" spans="1:9" s="56" customFormat="1" ht="14.25" customHeight="1" x14ac:dyDescent="0.25">
      <c r="A26" s="39" t="s">
        <v>71</v>
      </c>
    </row>
    <row r="27" spans="1:9" s="56" customFormat="1" ht="14.25" customHeight="1" x14ac:dyDescent="0.25">
      <c r="A27" s="36"/>
    </row>
    <row r="28" spans="1:9" s="34" customFormat="1" ht="12.75" x14ac:dyDescent="0.25">
      <c r="A28" s="37" t="s">
        <v>507</v>
      </c>
      <c r="B28" s="35"/>
    </row>
    <row r="29" spans="1:9" s="34" customFormat="1" ht="11.25" customHeight="1" x14ac:dyDescent="0.25">
      <c r="A29" s="33"/>
      <c r="B29" s="35"/>
    </row>
    <row r="30" spans="1:9" s="34" customFormat="1" ht="12.75" customHeight="1" x14ac:dyDescent="0.25">
      <c r="A30" s="38" t="s">
        <v>510</v>
      </c>
      <c r="B30" s="2"/>
      <c r="C30" s="2"/>
      <c r="D30" s="2"/>
      <c r="E30" s="2"/>
      <c r="F30" s="2"/>
      <c r="G30" s="2"/>
      <c r="H30"/>
      <c r="I30"/>
    </row>
    <row r="31" spans="1:9" s="34" customFormat="1" ht="12" customHeight="1" x14ac:dyDescent="0.25">
      <c r="A31" s="33"/>
      <c r="B31" s="35"/>
    </row>
    <row r="32" spans="1:9" s="34" customFormat="1" ht="12.75" x14ac:dyDescent="0.2">
      <c r="A32" s="38" t="s">
        <v>354</v>
      </c>
      <c r="B32" s="35"/>
    </row>
    <row r="33" spans="1:8" s="34" customFormat="1" ht="12" customHeight="1" x14ac:dyDescent="0.25">
      <c r="A33" s="33"/>
      <c r="B33" s="35"/>
    </row>
    <row r="34" spans="1:8" s="34" customFormat="1" ht="15" x14ac:dyDescent="0.25">
      <c r="A34" s="38" t="s">
        <v>355</v>
      </c>
      <c r="B34"/>
      <c r="C34"/>
      <c r="D34"/>
      <c r="E34"/>
      <c r="F34"/>
      <c r="G34"/>
      <c r="H34"/>
    </row>
    <row r="35" spans="1:8" s="45" customFormat="1" ht="15" x14ac:dyDescent="0.25">
      <c r="A35" s="177"/>
      <c r="B35" s="166"/>
      <c r="C35" s="166"/>
      <c r="D35" s="166"/>
      <c r="E35" s="166"/>
      <c r="F35" s="166"/>
      <c r="G35" s="166"/>
      <c r="H35" s="166"/>
    </row>
    <row r="36" spans="1:8" s="181" customFormat="1" ht="12.75" x14ac:dyDescent="0.2">
      <c r="A36" s="38" t="s">
        <v>506</v>
      </c>
    </row>
    <row r="38" spans="1:8" s="34" customFormat="1" ht="12.75" x14ac:dyDescent="0.25">
      <c r="A38" s="48" t="s">
        <v>501</v>
      </c>
      <c r="B38" s="35"/>
    </row>
    <row r="39" spans="1:8" s="45" customFormat="1" ht="12.75" x14ac:dyDescent="0.25">
      <c r="A39" s="176"/>
    </row>
    <row r="40" spans="1:8" s="34" customFormat="1" ht="12.75" x14ac:dyDescent="0.25">
      <c r="A40" s="48" t="s">
        <v>366</v>
      </c>
      <c r="B40" s="35"/>
    </row>
    <row r="41" spans="1:8" s="34" customFormat="1" ht="12.75" x14ac:dyDescent="0.25">
      <c r="A41" s="158"/>
      <c r="B41" s="35"/>
    </row>
    <row r="42" spans="1:8" s="34" customFormat="1" ht="12.75" x14ac:dyDescent="0.25">
      <c r="A42" s="48" t="s">
        <v>500</v>
      </c>
      <c r="B42" s="35"/>
    </row>
    <row r="43" spans="1:8" s="34" customFormat="1" ht="12.75" x14ac:dyDescent="0.25">
      <c r="A43" s="33"/>
      <c r="B43" s="35"/>
    </row>
    <row r="44" spans="1:8" s="34" customFormat="1" ht="12.75" x14ac:dyDescent="0.25">
      <c r="A44" s="48" t="s">
        <v>367</v>
      </c>
      <c r="B44" s="35"/>
    </row>
    <row r="45" spans="1:8" s="34" customFormat="1" ht="12.75" x14ac:dyDescent="0.25">
      <c r="A45" s="33"/>
      <c r="B45" s="35"/>
    </row>
    <row r="46" spans="1:8" s="34" customFormat="1" ht="12.75" x14ac:dyDescent="0.2">
      <c r="A46" s="38" t="s">
        <v>499</v>
      </c>
      <c r="B46" s="35"/>
    </row>
    <row r="47" spans="1:8" s="34" customFormat="1" ht="12" customHeight="1" x14ac:dyDescent="0.25">
      <c r="A47" s="33"/>
      <c r="B47" s="35"/>
    </row>
    <row r="48" spans="1:8" s="34" customFormat="1" ht="15" x14ac:dyDescent="0.25">
      <c r="A48" s="38" t="s">
        <v>498</v>
      </c>
      <c r="B48"/>
      <c r="C48"/>
    </row>
    <row r="49" spans="1:12" s="34" customFormat="1" ht="11.25" customHeight="1" x14ac:dyDescent="0.25">
      <c r="A49" s="36"/>
      <c r="B49" s="35"/>
    </row>
    <row r="50" spans="1:12" s="34" customFormat="1" ht="15" x14ac:dyDescent="0.25">
      <c r="A50" s="38" t="s">
        <v>370</v>
      </c>
      <c r="B50" s="20"/>
      <c r="C50" s="20"/>
    </row>
    <row r="51" spans="1:12" s="35" customFormat="1" ht="11.25" customHeight="1" x14ac:dyDescent="0.2">
      <c r="A51" s="66"/>
    </row>
    <row r="52" spans="1:12" s="35" customFormat="1" ht="11.25" customHeight="1" x14ac:dyDescent="0.2">
      <c r="A52" s="67" t="s">
        <v>91</v>
      </c>
    </row>
    <row r="53" spans="1:12" s="45" customFormat="1" ht="11.25" customHeight="1" x14ac:dyDescent="0.2">
      <c r="A53" s="182"/>
    </row>
    <row r="54" spans="1:12" s="34" customFormat="1" ht="12.75" customHeight="1" x14ac:dyDescent="0.25">
      <c r="A54" s="38" t="s">
        <v>497</v>
      </c>
      <c r="B54" s="183"/>
      <c r="C54" s="183"/>
      <c r="D54" s="183"/>
      <c r="E54" s="183"/>
      <c r="F54" s="183"/>
      <c r="G54" s="184"/>
      <c r="H54" s="184"/>
      <c r="I54" s="184"/>
      <c r="J54" s="184"/>
      <c r="K54" s="184"/>
      <c r="L54" s="184"/>
    </row>
    <row r="55" spans="1:12" s="30" customFormat="1" ht="12.75" customHeight="1" x14ac:dyDescent="0.25">
      <c r="A55" s="43" t="s">
        <v>70</v>
      </c>
      <c r="B55" s="29"/>
    </row>
    <row r="56" spans="1:12" s="34" customFormat="1" ht="10.5" customHeight="1" x14ac:dyDescent="0.25">
      <c r="A56" s="33"/>
      <c r="B56" s="35"/>
    </row>
    <row r="57" spans="1:12" s="34" customFormat="1" ht="12.75" customHeight="1" x14ac:dyDescent="0.2">
      <c r="A57" s="32" t="s">
        <v>99</v>
      </c>
      <c r="B57" s="35"/>
    </row>
    <row r="58" spans="1:12" s="30" customFormat="1" ht="12" customHeight="1" x14ac:dyDescent="0.25">
      <c r="A58" s="31"/>
      <c r="B58" s="29"/>
    </row>
    <row r="59" spans="1:12" s="30" customFormat="1" ht="12.75" customHeight="1" x14ac:dyDescent="0.25">
      <c r="A59" s="29"/>
      <c r="B59" s="29"/>
    </row>
    <row r="60" spans="1:12" s="30" customFormat="1" ht="12.75" customHeight="1" x14ac:dyDescent="0.25">
      <c r="A60" s="29"/>
      <c r="B60" s="29"/>
    </row>
    <row r="61" spans="1:12" s="30" customFormat="1" ht="12.75" customHeight="1" x14ac:dyDescent="0.25">
      <c r="A61" s="29"/>
      <c r="B61" s="29"/>
    </row>
    <row r="62" spans="1:12" s="30" customFormat="1" ht="12.75" customHeight="1" x14ac:dyDescent="0.25">
      <c r="A62" s="29"/>
      <c r="B62" s="29"/>
    </row>
    <row r="63" spans="1:12" s="30" customFormat="1" ht="12.75" customHeight="1" x14ac:dyDescent="0.25">
      <c r="A63" s="29"/>
    </row>
    <row r="64" spans="1:12" s="30" customFormat="1" ht="12.75" customHeight="1" x14ac:dyDescent="0.25">
      <c r="A64" s="29"/>
    </row>
    <row r="65" spans="1:1" s="30" customFormat="1" ht="12.75" customHeight="1" x14ac:dyDescent="0.25">
      <c r="A65" s="29"/>
    </row>
    <row r="66" spans="1:1" s="30" customFormat="1" ht="12.75" customHeight="1" x14ac:dyDescent="0.25">
      <c r="A66" s="29"/>
    </row>
    <row r="67" spans="1:1" ht="12.75" customHeight="1" x14ac:dyDescent="0.2"/>
    <row r="68" spans="1:1" ht="12.75" customHeight="1" x14ac:dyDescent="0.2"/>
  </sheetData>
  <hyperlinks>
    <hyperlink ref="A57" r:id="rId1" display="mailto:DARES.communication@dares.travail.gouv.fr"/>
    <hyperlink ref="A28" location="'Figure 1 '!A1" display="Figure 1 : Nombre de demandes d’activité partielle, tous motifs confondus, depuis le 1er mars, nombre de salariés concernés et volume d'heures demandées"/>
    <hyperlink ref="A30" location="'Figure 2'!A1" display="Figure 2 : Répartition du nombre de salariés concernés et du volume d’heures d’activité  partielle pour motif Coronavirus, par taille d’établissement"/>
    <hyperlink ref="A32" location="'Figure 3'!A1" display="Figure 3 : Nombre de demandes d'activité partielle pour motif Coronavirus, nombre de salariés concernés et volume d'heures demandées par secteur d'activité"/>
    <hyperlink ref="A34" location="'Figure 4'!A1" display="Figure 4 : Nombre de demandes d'activité partielle pour motif Coronavirus, nombre de salariés concernés et volume d'heures demandées par région"/>
    <hyperlink ref="A46" location="'Figure 10'!A1" display="Figure 10: Suivi hebdomadaire des contrats aidés"/>
    <hyperlink ref="A48" location="'Figure 11'!A1" display="Figure 11 : Suivi hedmondaire des emplois francs"/>
    <hyperlink ref="A40" location="'Figure 7'!A1" display="Figure 7 : Dispositifs de suivi des restructurations"/>
    <hyperlink ref="A42" location="'Figure 6'!A1" display="Figure 8 : Demandes d’inscription à Pôle emploi par semaine"/>
    <hyperlink ref="A52" location="'Annexe 1 '!A1" display="Annexe 1 : Nombre de demandes d'activité partielle pour motif Coronavirus, nombre d'établissements concernés, nombre de salariés concernés et volume d'heures demandées par secteur d'activité"/>
    <hyperlink ref="A50" location="'Figure 12'!A1" display="Figure 12 : Suivi hebdomadaire des offres d'emploi en ligne"/>
    <hyperlink ref="A44" location="'Figure 7'!A1" display="Figure 9 : Entrées en formation des demandeurs d'emploi"/>
    <hyperlink ref="A38" location="'Figure 6'!A1" display="Figure 6 : Effectifs des DAP et des DI portant sur mars, par  secteur"/>
    <hyperlink ref="A36" location="'Figure 5'!A1" display="Figure 5: Effectifs des DAP et des DI portant sur mars, par taille d'établissement *"/>
    <hyperlink ref="A54" location="'Annexe 2'!A1" display="Annexe 2 : Nombre de demandes d'activité partielle pour motif Coronavirus, nombre d'établissements concernés, nombre de salariés concernés et volume d'heures demandées par département"/>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baseColWidth="10" defaultColWidth="11.42578125" defaultRowHeight="15" x14ac:dyDescent="0.25"/>
  <cols>
    <col min="1" max="1" width="11.42578125" style="102"/>
    <col min="2" max="2" width="18.42578125" style="102" customWidth="1"/>
    <col min="3" max="3" width="21.42578125" style="102" customWidth="1"/>
    <col min="4" max="16384" width="11.42578125" style="102"/>
  </cols>
  <sheetData>
    <row r="1" spans="1:3" x14ac:dyDescent="0.25">
      <c r="A1" s="15" t="s">
        <v>367</v>
      </c>
      <c r="B1" s="20"/>
      <c r="C1" s="20"/>
    </row>
    <row r="2" spans="1:3" x14ac:dyDescent="0.25">
      <c r="A2" s="117"/>
      <c r="B2" s="117"/>
      <c r="C2" s="117"/>
    </row>
    <row r="3" spans="1:3" x14ac:dyDescent="0.25">
      <c r="A3" s="132"/>
      <c r="B3" s="131">
        <v>2019</v>
      </c>
      <c r="C3" s="131">
        <v>2020</v>
      </c>
    </row>
    <row r="4" spans="1:3" x14ac:dyDescent="0.25">
      <c r="A4" s="130" t="s">
        <v>328</v>
      </c>
      <c r="B4" s="200">
        <v>14597</v>
      </c>
      <c r="C4" s="200">
        <f>'[4]Source PE'!B8</f>
        <v>14758</v>
      </c>
    </row>
    <row r="5" spans="1:3" x14ac:dyDescent="0.25">
      <c r="A5" s="130" t="s">
        <v>329</v>
      </c>
      <c r="B5" s="200">
        <v>7879</v>
      </c>
      <c r="C5" s="200">
        <f>'[4]Source PE'!B9</f>
        <v>9721</v>
      </c>
    </row>
    <row r="6" spans="1:3" x14ac:dyDescent="0.25">
      <c r="A6" s="130" t="s">
        <v>330</v>
      </c>
      <c r="B6" s="200">
        <v>10570</v>
      </c>
      <c r="C6" s="200">
        <f>'[4]Source PE'!B10</f>
        <v>14356</v>
      </c>
    </row>
    <row r="7" spans="1:3" x14ac:dyDescent="0.25">
      <c r="A7" s="130" t="s">
        <v>331</v>
      </c>
      <c r="B7" s="200">
        <v>12222</v>
      </c>
      <c r="C7" s="200">
        <f>'[4]Source PE'!B11</f>
        <v>15873</v>
      </c>
    </row>
    <row r="8" spans="1:3" x14ac:dyDescent="0.25">
      <c r="A8" s="130" t="s">
        <v>332</v>
      </c>
      <c r="B8" s="200">
        <v>13510</v>
      </c>
      <c r="C8" s="200">
        <f>'[4]Source PE'!B12</f>
        <v>16009</v>
      </c>
    </row>
    <row r="9" spans="1:3" x14ac:dyDescent="0.25">
      <c r="A9" s="130" t="s">
        <v>333</v>
      </c>
      <c r="B9" s="200">
        <v>14232</v>
      </c>
      <c r="C9" s="200">
        <f>'[4]Source PE'!B13</f>
        <v>17227</v>
      </c>
    </row>
    <row r="10" spans="1:3" x14ac:dyDescent="0.25">
      <c r="A10" s="130" t="s">
        <v>334</v>
      </c>
      <c r="B10" s="200">
        <v>15499</v>
      </c>
      <c r="C10" s="200">
        <f>'[4]Source PE'!B14</f>
        <v>17823</v>
      </c>
    </row>
    <row r="11" spans="1:3" x14ac:dyDescent="0.25">
      <c r="A11" s="130" t="s">
        <v>335</v>
      </c>
      <c r="B11" s="200">
        <v>14063</v>
      </c>
      <c r="C11" s="200">
        <f>'[4]Source PE'!B15</f>
        <v>18961</v>
      </c>
    </row>
    <row r="12" spans="1:3" x14ac:dyDescent="0.25">
      <c r="A12" s="130" t="s">
        <v>345</v>
      </c>
      <c r="B12" s="200">
        <v>16783</v>
      </c>
      <c r="C12" s="200">
        <f>'[4]Source PE'!B16</f>
        <v>17226</v>
      </c>
    </row>
    <row r="13" spans="1:3" x14ac:dyDescent="0.25">
      <c r="A13" s="130" t="s">
        <v>292</v>
      </c>
      <c r="B13" s="202">
        <v>16432</v>
      </c>
      <c r="C13" s="200">
        <f>'[4]Source PE'!B17</f>
        <v>13610</v>
      </c>
    </row>
    <row r="14" spans="1:3" x14ac:dyDescent="0.25">
      <c r="A14" s="130" t="s">
        <v>291</v>
      </c>
      <c r="B14" s="202">
        <v>16765</v>
      </c>
      <c r="C14" s="200">
        <f>'[4]Source PE'!B18</f>
        <v>22742</v>
      </c>
    </row>
    <row r="15" spans="1:3" x14ac:dyDescent="0.25">
      <c r="A15" s="130" t="s">
        <v>290</v>
      </c>
      <c r="B15" s="202">
        <v>17107</v>
      </c>
      <c r="C15" s="200">
        <f>'[4]Source PE'!B19</f>
        <v>7230</v>
      </c>
    </row>
    <row r="16" spans="1:3" x14ac:dyDescent="0.25">
      <c r="A16" s="130" t="s">
        <v>289</v>
      </c>
      <c r="B16" s="202">
        <v>18126</v>
      </c>
      <c r="C16" s="200">
        <f>'[4]Source PE'!B20</f>
        <v>5308</v>
      </c>
    </row>
    <row r="17" spans="1:4" x14ac:dyDescent="0.25">
      <c r="A17" s="130" t="s">
        <v>288</v>
      </c>
      <c r="B17" s="202">
        <v>18204</v>
      </c>
      <c r="C17" s="200">
        <f>'[4]Source PE'!B21</f>
        <v>4846</v>
      </c>
    </row>
    <row r="18" spans="1:4" x14ac:dyDescent="0.25">
      <c r="A18" s="130" t="s">
        <v>287</v>
      </c>
      <c r="B18" s="202">
        <v>18560</v>
      </c>
      <c r="C18" s="200">
        <f>'[4]Source PE'!B22</f>
        <v>4474</v>
      </c>
    </row>
    <row r="19" spans="1:4" x14ac:dyDescent="0.25">
      <c r="A19" s="130" t="s">
        <v>286</v>
      </c>
      <c r="B19" s="201">
        <f>'[4]Historique hebdo 2019'!E20</f>
        <v>15788</v>
      </c>
      <c r="C19" s="200">
        <f>'[4]Source PE'!B23</f>
        <v>4220</v>
      </c>
    </row>
    <row r="20" spans="1:4" x14ac:dyDescent="0.25">
      <c r="A20" s="130" t="s">
        <v>285</v>
      </c>
      <c r="B20" s="201">
        <f>'[4]Historique hebdo 2019'!E21</f>
        <v>13099</v>
      </c>
      <c r="C20" s="200">
        <f>'[4]Source PE'!B24</f>
        <v>6344</v>
      </c>
    </row>
    <row r="21" spans="1:4" x14ac:dyDescent="0.25">
      <c r="A21" s="130" t="s">
        <v>340</v>
      </c>
      <c r="B21" s="201">
        <f>'[4]Historique hebdo 2019'!E22</f>
        <v>14207</v>
      </c>
      <c r="C21" s="200">
        <f>'[4]Source PE'!B25</f>
        <v>5855</v>
      </c>
    </row>
    <row r="22" spans="1:4" x14ac:dyDescent="0.25">
      <c r="A22" s="89" t="s">
        <v>511</v>
      </c>
      <c r="B22" s="201">
        <f>'[4]Historique hebdo 2019'!E23</f>
        <v>13969</v>
      </c>
      <c r="C22" s="200">
        <f>'[4]Source PE'!B26</f>
        <v>5766</v>
      </c>
    </row>
    <row r="23" spans="1:4" x14ac:dyDescent="0.25">
      <c r="B23"/>
    </row>
    <row r="24" spans="1:4" x14ac:dyDescent="0.25">
      <c r="A24" s="13" t="s">
        <v>344</v>
      </c>
      <c r="C24" s="129"/>
    </row>
    <row r="25" spans="1:4" x14ac:dyDescent="0.25">
      <c r="A25"/>
      <c r="B25"/>
      <c r="C25"/>
      <c r="D25"/>
    </row>
    <row r="26" spans="1:4" x14ac:dyDescent="0.25">
      <c r="A26"/>
      <c r="B26"/>
      <c r="C26"/>
      <c r="D26"/>
    </row>
    <row r="27" spans="1:4" x14ac:dyDescent="0.25">
      <c r="A27"/>
      <c r="B27"/>
      <c r="C27"/>
      <c r="D27"/>
    </row>
    <row r="28" spans="1:4" x14ac:dyDescent="0.25">
      <c r="A28"/>
      <c r="B28"/>
      <c r="C28"/>
      <c r="D28"/>
    </row>
    <row r="29" spans="1:4" x14ac:dyDescent="0.25">
      <c r="A29"/>
      <c r="B29"/>
      <c r="C29"/>
      <c r="D29"/>
    </row>
    <row r="30" spans="1:4" x14ac:dyDescent="0.25">
      <c r="A30"/>
      <c r="B30"/>
      <c r="C30"/>
      <c r="D30"/>
    </row>
    <row r="31" spans="1:4" x14ac:dyDescent="0.25">
      <c r="A31"/>
      <c r="B31"/>
      <c r="C31"/>
      <c r="D31"/>
    </row>
    <row r="32" spans="1:4"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pane xSplit="1" ySplit="3" topLeftCell="B7" activePane="bottomRight" state="frozen"/>
      <selection activeCell="C15" sqref="C15"/>
      <selection pane="topRight" activeCell="C15" sqref="C15"/>
      <selection pane="bottomLeft" activeCell="C15" sqref="C15"/>
      <selection pane="bottomRight" activeCell="D19" sqref="D19"/>
    </sheetView>
  </sheetViews>
  <sheetFormatPr baseColWidth="10" defaultColWidth="11.42578125" defaultRowHeight="15" x14ac:dyDescent="0.25"/>
  <cols>
    <col min="1" max="1" width="21.7109375" style="20" customWidth="1"/>
    <col min="2" max="3" width="28.42578125" style="20" customWidth="1"/>
    <col min="4" max="16384" width="11.42578125" style="20"/>
  </cols>
  <sheetData>
    <row r="1" spans="1:3" x14ac:dyDescent="0.25">
      <c r="A1" s="15" t="s">
        <v>368</v>
      </c>
    </row>
    <row r="3" spans="1:3" x14ac:dyDescent="0.25">
      <c r="A3" s="117"/>
      <c r="B3" s="118">
        <v>2019</v>
      </c>
      <c r="C3" s="118">
        <v>2020</v>
      </c>
    </row>
    <row r="4" spans="1:3" x14ac:dyDescent="0.25">
      <c r="A4" s="119" t="s">
        <v>328</v>
      </c>
      <c r="B4" s="120">
        <v>5470</v>
      </c>
      <c r="C4" s="120">
        <v>2110</v>
      </c>
    </row>
    <row r="5" spans="1:3" x14ac:dyDescent="0.25">
      <c r="A5" s="119" t="s">
        <v>329</v>
      </c>
      <c r="B5" s="120">
        <v>2400</v>
      </c>
      <c r="C5" s="120">
        <v>1373</v>
      </c>
    </row>
    <row r="6" spans="1:3" x14ac:dyDescent="0.25">
      <c r="A6" s="119" t="s">
        <v>330</v>
      </c>
      <c r="B6" s="120">
        <v>1527</v>
      </c>
      <c r="C6" s="120">
        <v>1019</v>
      </c>
    </row>
    <row r="7" spans="1:3" x14ac:dyDescent="0.25">
      <c r="A7" s="119" t="s">
        <v>331</v>
      </c>
      <c r="B7" s="120">
        <v>1798</v>
      </c>
      <c r="C7" s="120">
        <v>1538</v>
      </c>
    </row>
    <row r="8" spans="1:3" x14ac:dyDescent="0.25">
      <c r="A8" s="186" t="s">
        <v>332</v>
      </c>
      <c r="B8" s="120">
        <v>3495</v>
      </c>
      <c r="C8" s="120">
        <v>2256</v>
      </c>
    </row>
    <row r="9" spans="1:3" x14ac:dyDescent="0.25">
      <c r="A9" s="186" t="s">
        <v>333</v>
      </c>
      <c r="B9" s="120">
        <v>1116</v>
      </c>
      <c r="C9" s="120">
        <v>1158</v>
      </c>
    </row>
    <row r="10" spans="1:3" x14ac:dyDescent="0.25">
      <c r="A10" s="186" t="s">
        <v>334</v>
      </c>
      <c r="B10" s="120">
        <v>1260</v>
      </c>
      <c r="C10" s="120">
        <v>989</v>
      </c>
    </row>
    <row r="11" spans="1:3" x14ac:dyDescent="0.25">
      <c r="A11" s="186" t="s">
        <v>335</v>
      </c>
      <c r="B11" s="120">
        <v>841</v>
      </c>
      <c r="C11" s="120">
        <v>910</v>
      </c>
    </row>
    <row r="12" spans="1:3" ht="17.25" x14ac:dyDescent="0.25">
      <c r="A12" s="186" t="s">
        <v>336</v>
      </c>
      <c r="B12" s="120">
        <v>3928</v>
      </c>
      <c r="C12" s="120">
        <v>2166</v>
      </c>
    </row>
    <row r="13" spans="1:3" x14ac:dyDescent="0.25">
      <c r="A13" s="186" t="s">
        <v>292</v>
      </c>
      <c r="B13" s="120">
        <v>1349</v>
      </c>
      <c r="C13" s="120">
        <v>1286</v>
      </c>
    </row>
    <row r="14" spans="1:3" x14ac:dyDescent="0.25">
      <c r="A14" s="186" t="s">
        <v>291</v>
      </c>
      <c r="B14" s="120">
        <v>1893</v>
      </c>
      <c r="C14" s="120">
        <v>998</v>
      </c>
    </row>
    <row r="15" spans="1:3" x14ac:dyDescent="0.25">
      <c r="A15" s="186" t="s">
        <v>290</v>
      </c>
      <c r="B15" s="120">
        <v>1068</v>
      </c>
      <c r="C15" s="120">
        <v>693</v>
      </c>
    </row>
    <row r="16" spans="1:3" x14ac:dyDescent="0.25">
      <c r="A16" s="186" t="s">
        <v>289</v>
      </c>
      <c r="B16" s="120">
        <v>828</v>
      </c>
      <c r="C16" s="120">
        <v>321</v>
      </c>
    </row>
    <row r="17" spans="1:5" x14ac:dyDescent="0.25">
      <c r="A17" s="186" t="s">
        <v>288</v>
      </c>
      <c r="B17" s="120">
        <v>4105</v>
      </c>
      <c r="C17" s="120">
        <v>1211</v>
      </c>
    </row>
    <row r="18" spans="1:5" x14ac:dyDescent="0.25">
      <c r="A18" s="186" t="s">
        <v>287</v>
      </c>
      <c r="B18" s="120">
        <v>1156</v>
      </c>
      <c r="C18" s="120">
        <v>364</v>
      </c>
    </row>
    <row r="19" spans="1:5" x14ac:dyDescent="0.25">
      <c r="A19" s="186" t="s">
        <v>286</v>
      </c>
      <c r="B19" s="120">
        <v>1440</v>
      </c>
      <c r="C19" s="120">
        <v>435</v>
      </c>
    </row>
    <row r="20" spans="1:5" x14ac:dyDescent="0.25">
      <c r="A20" s="121" t="s">
        <v>285</v>
      </c>
      <c r="B20" s="120">
        <v>1002</v>
      </c>
      <c r="C20" s="120">
        <v>285</v>
      </c>
    </row>
    <row r="21" spans="1:5" x14ac:dyDescent="0.25">
      <c r="A21" s="121" t="s">
        <v>340</v>
      </c>
      <c r="B21" s="120">
        <v>3595</v>
      </c>
      <c r="C21" s="120">
        <v>678</v>
      </c>
    </row>
    <row r="22" spans="1:5" x14ac:dyDescent="0.25">
      <c r="A22" s="121" t="s">
        <v>511</v>
      </c>
      <c r="B22" s="120">
        <v>1106</v>
      </c>
      <c r="C22" s="120">
        <v>238</v>
      </c>
    </row>
    <row r="24" spans="1:5" x14ac:dyDescent="0.25">
      <c r="A24" s="20" t="s">
        <v>337</v>
      </c>
      <c r="B24" s="122"/>
    </row>
    <row r="25" spans="1:5" x14ac:dyDescent="0.25">
      <c r="B25" s="123"/>
      <c r="D25" s="122"/>
    </row>
    <row r="26" spans="1:5" x14ac:dyDescent="0.25">
      <c r="A26" s="20" t="s">
        <v>343</v>
      </c>
      <c r="B26" s="124"/>
      <c r="C26" s="128">
        <f>SUM(C15:C22)</f>
        <v>4225</v>
      </c>
      <c r="D26" s="122"/>
      <c r="E26" s="122"/>
    </row>
    <row r="27" spans="1:5" x14ac:dyDescent="0.25">
      <c r="A27" s="20" t="s">
        <v>342</v>
      </c>
      <c r="C27" s="128">
        <f>SUM(B15:B22)</f>
        <v>14300</v>
      </c>
      <c r="D27" s="124"/>
      <c r="E27" s="122"/>
    </row>
    <row r="28" spans="1:5" x14ac:dyDescent="0.25">
      <c r="A28" s="20" t="s">
        <v>341</v>
      </c>
      <c r="C28" s="127">
        <f>(C26-C27)/C27</f>
        <v>-0.70454545454545459</v>
      </c>
    </row>
    <row r="29" spans="1:5" x14ac:dyDescent="0.25">
      <c r="E29" s="122"/>
    </row>
    <row r="30" spans="1:5" x14ac:dyDescent="0.25">
      <c r="D30" s="122"/>
      <c r="E30" s="122"/>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pane xSplit="1" ySplit="3" topLeftCell="B4" activePane="bottomRight" state="frozen"/>
      <selection activeCell="C15" sqref="C15"/>
      <selection pane="topRight" activeCell="C15" sqref="C15"/>
      <selection pane="bottomLeft" activeCell="C15" sqref="C15"/>
      <selection pane="bottomRight" activeCell="B3" sqref="B3"/>
    </sheetView>
  </sheetViews>
  <sheetFormatPr baseColWidth="10" defaultColWidth="11.42578125" defaultRowHeight="15" x14ac:dyDescent="0.25"/>
  <cols>
    <col min="1" max="1" width="21.7109375" style="20" customWidth="1"/>
    <col min="2" max="2" width="28.42578125" style="20" customWidth="1"/>
    <col min="3" max="16384" width="11.42578125" style="20"/>
  </cols>
  <sheetData>
    <row r="1" spans="1:2" x14ac:dyDescent="0.25">
      <c r="A1" s="15" t="s">
        <v>369</v>
      </c>
      <c r="B1"/>
    </row>
    <row r="2" spans="1:2" x14ac:dyDescent="0.25">
      <c r="A2"/>
      <c r="B2"/>
    </row>
    <row r="3" spans="1:2" x14ac:dyDescent="0.25">
      <c r="A3"/>
      <c r="B3" s="125">
        <v>2020</v>
      </c>
    </row>
    <row r="4" spans="1:2" x14ac:dyDescent="0.25">
      <c r="A4" s="119" t="s">
        <v>328</v>
      </c>
      <c r="B4" s="120">
        <v>188</v>
      </c>
    </row>
    <row r="5" spans="1:2" x14ac:dyDescent="0.25">
      <c r="A5" s="119" t="s">
        <v>329</v>
      </c>
      <c r="B5" s="120">
        <v>396</v>
      </c>
    </row>
    <row r="6" spans="1:2" x14ac:dyDescent="0.25">
      <c r="A6" s="119" t="s">
        <v>330</v>
      </c>
      <c r="B6" s="120">
        <v>465</v>
      </c>
    </row>
    <row r="7" spans="1:2" x14ac:dyDescent="0.25">
      <c r="A7" s="119" t="s">
        <v>331</v>
      </c>
      <c r="B7" s="120">
        <v>444</v>
      </c>
    </row>
    <row r="8" spans="1:2" x14ac:dyDescent="0.25">
      <c r="A8" s="186" t="s">
        <v>332</v>
      </c>
      <c r="B8" s="120">
        <v>531</v>
      </c>
    </row>
    <row r="9" spans="1:2" x14ac:dyDescent="0.25">
      <c r="A9" s="186" t="s">
        <v>333</v>
      </c>
      <c r="B9" s="120">
        <v>664</v>
      </c>
    </row>
    <row r="10" spans="1:2" x14ac:dyDescent="0.25">
      <c r="A10" s="186" t="s">
        <v>334</v>
      </c>
      <c r="B10" s="120">
        <v>582</v>
      </c>
    </row>
    <row r="11" spans="1:2" x14ac:dyDescent="0.25">
      <c r="A11" s="186" t="s">
        <v>335</v>
      </c>
      <c r="B11" s="120">
        <v>677</v>
      </c>
    </row>
    <row r="12" spans="1:2" ht="17.25" x14ac:dyDescent="0.25">
      <c r="A12" s="186" t="s">
        <v>336</v>
      </c>
      <c r="B12" s="120">
        <v>610</v>
      </c>
    </row>
    <row r="13" spans="1:2" x14ac:dyDescent="0.25">
      <c r="A13" s="186" t="s">
        <v>292</v>
      </c>
      <c r="B13" s="120">
        <v>703</v>
      </c>
    </row>
    <row r="14" spans="1:2" x14ac:dyDescent="0.25">
      <c r="A14" s="186" t="s">
        <v>291</v>
      </c>
      <c r="B14" s="120">
        <v>814</v>
      </c>
    </row>
    <row r="15" spans="1:2" x14ac:dyDescent="0.25">
      <c r="A15" s="186" t="s">
        <v>290</v>
      </c>
      <c r="B15" s="120">
        <v>510</v>
      </c>
    </row>
    <row r="16" spans="1:2" x14ac:dyDescent="0.25">
      <c r="A16" s="186" t="s">
        <v>289</v>
      </c>
      <c r="B16" s="120">
        <v>350</v>
      </c>
    </row>
    <row r="17" spans="1:4" x14ac:dyDescent="0.25">
      <c r="A17" s="186" t="s">
        <v>288</v>
      </c>
      <c r="B17" s="120">
        <v>406</v>
      </c>
    </row>
    <row r="18" spans="1:4" x14ac:dyDescent="0.25">
      <c r="A18" s="186" t="s">
        <v>287</v>
      </c>
      <c r="B18" s="120">
        <v>200</v>
      </c>
    </row>
    <row r="19" spans="1:4" x14ac:dyDescent="0.25">
      <c r="A19" s="186" t="s">
        <v>286</v>
      </c>
      <c r="B19" s="120">
        <v>223</v>
      </c>
    </row>
    <row r="20" spans="1:4" x14ac:dyDescent="0.25">
      <c r="A20" s="121" t="s">
        <v>285</v>
      </c>
      <c r="B20" s="120">
        <v>265</v>
      </c>
    </row>
    <row r="21" spans="1:4" x14ac:dyDescent="0.25">
      <c r="B21" s="120"/>
    </row>
    <row r="22" spans="1:4" x14ac:dyDescent="0.25">
      <c r="A22" t="s">
        <v>338</v>
      </c>
    </row>
    <row r="24" spans="1:4" x14ac:dyDescent="0.25">
      <c r="A24" s="20" t="s">
        <v>343</v>
      </c>
      <c r="B24" s="123">
        <f>SUM(B15:B20)</f>
        <v>1954</v>
      </c>
      <c r="C24" s="128"/>
    </row>
    <row r="25" spans="1:4" x14ac:dyDescent="0.25">
      <c r="A25" s="20" t="s">
        <v>342</v>
      </c>
      <c r="B25" s="122">
        <f>SUM(B8:B13)</f>
        <v>3767</v>
      </c>
      <c r="C25" s="128"/>
    </row>
    <row r="26" spans="1:4" x14ac:dyDescent="0.25">
      <c r="A26" s="20" t="s">
        <v>341</v>
      </c>
      <c r="B26" s="127">
        <f>(B24-B25)/B25</f>
        <v>-0.48128484204937616</v>
      </c>
      <c r="C26" s="127"/>
      <c r="D26" s="122"/>
    </row>
    <row r="27" spans="1:4" x14ac:dyDescent="0.25">
      <c r="C27" s="124"/>
      <c r="D27" s="12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F7" sqref="F7"/>
    </sheetView>
  </sheetViews>
  <sheetFormatPr baseColWidth="10" defaultRowHeight="15" x14ac:dyDescent="0.25"/>
  <cols>
    <col min="1" max="1" width="22" customWidth="1"/>
    <col min="2" max="2" width="25.140625" customWidth="1"/>
  </cols>
  <sheetData>
    <row r="1" spans="1:2" x14ac:dyDescent="0.25">
      <c r="A1" s="15" t="s">
        <v>370</v>
      </c>
    </row>
    <row r="3" spans="1:2" x14ac:dyDescent="0.25">
      <c r="A3" s="186" t="s">
        <v>297</v>
      </c>
      <c r="B3" s="101">
        <v>95.184725194152236</v>
      </c>
    </row>
    <row r="4" spans="1:2" x14ac:dyDescent="0.25">
      <c r="A4" s="186" t="s">
        <v>296</v>
      </c>
      <c r="B4" s="101">
        <v>104.6476828921576</v>
      </c>
    </row>
    <row r="5" spans="1:2" x14ac:dyDescent="0.25">
      <c r="A5" s="186" t="s">
        <v>295</v>
      </c>
      <c r="B5" s="101">
        <v>110.44157476544613</v>
      </c>
    </row>
    <row r="6" spans="1:2" x14ac:dyDescent="0.25">
      <c r="A6" s="186" t="s">
        <v>294</v>
      </c>
      <c r="B6" s="101">
        <v>120.4312499064776</v>
      </c>
    </row>
    <row r="7" spans="1:2" ht="17.25" x14ac:dyDescent="0.25">
      <c r="A7" s="186" t="s">
        <v>293</v>
      </c>
      <c r="B7" s="101">
        <v>97.756961798021806</v>
      </c>
    </row>
    <row r="8" spans="1:2" x14ac:dyDescent="0.25">
      <c r="A8" s="186" t="s">
        <v>292</v>
      </c>
      <c r="B8" s="101">
        <v>108.05189363898909</v>
      </c>
    </row>
    <row r="9" spans="1:2" x14ac:dyDescent="0.25">
      <c r="A9" s="186" t="s">
        <v>291</v>
      </c>
      <c r="B9" s="101">
        <v>100</v>
      </c>
    </row>
    <row r="10" spans="1:2" x14ac:dyDescent="0.25">
      <c r="A10" s="186" t="s">
        <v>290</v>
      </c>
      <c r="B10" s="101">
        <v>72.924927800805051</v>
      </c>
    </row>
    <row r="11" spans="1:2" x14ac:dyDescent="0.25">
      <c r="A11" s="186" t="s">
        <v>289</v>
      </c>
      <c r="B11" s="101">
        <v>59.964985260889733</v>
      </c>
    </row>
    <row r="12" spans="1:2" x14ac:dyDescent="0.25">
      <c r="A12" s="186" t="s">
        <v>288</v>
      </c>
      <c r="B12" s="101">
        <v>68.123120202307391</v>
      </c>
    </row>
    <row r="13" spans="1:2" x14ac:dyDescent="0.25">
      <c r="A13" s="186" t="s">
        <v>287</v>
      </c>
      <c r="B13" s="101">
        <v>62.69134657109938</v>
      </c>
    </row>
    <row r="14" spans="1:2" x14ac:dyDescent="0.25">
      <c r="A14" s="186" t="s">
        <v>286</v>
      </c>
      <c r="B14" s="101">
        <v>59.915605500606048</v>
      </c>
    </row>
    <row r="15" spans="1:2" x14ac:dyDescent="0.25">
      <c r="A15" s="186" t="s">
        <v>285</v>
      </c>
      <c r="B15" s="101">
        <v>70.271887952834845</v>
      </c>
    </row>
    <row r="16" spans="1:2" x14ac:dyDescent="0.25">
      <c r="A16" s="186" t="s">
        <v>340</v>
      </c>
      <c r="B16" s="101">
        <v>54</v>
      </c>
    </row>
    <row r="17" spans="1:4" x14ac:dyDescent="0.25">
      <c r="A17" s="186" t="s">
        <v>511</v>
      </c>
      <c r="B17" s="101">
        <v>57</v>
      </c>
    </row>
    <row r="18" spans="1:4" x14ac:dyDescent="0.25">
      <c r="A18" s="186"/>
    </row>
    <row r="19" spans="1:4" ht="15" customHeight="1" x14ac:dyDescent="0.25">
      <c r="A19" s="234" t="s">
        <v>284</v>
      </c>
      <c r="B19" s="234"/>
      <c r="C19" s="234"/>
      <c r="D19" s="234"/>
    </row>
    <row r="20" spans="1:4" x14ac:dyDescent="0.25">
      <c r="A20" s="13" t="s">
        <v>283</v>
      </c>
    </row>
    <row r="21" spans="1:4" x14ac:dyDescent="0.25">
      <c r="A21" s="13"/>
    </row>
  </sheetData>
  <mergeCells count="1">
    <mergeCell ref="A19:D19"/>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pane xSplit="1" ySplit="3" topLeftCell="B73" activePane="bottomRight" state="frozen"/>
      <selection pane="topRight"/>
      <selection pane="bottomLeft"/>
      <selection pane="bottomRight"/>
    </sheetView>
  </sheetViews>
  <sheetFormatPr baseColWidth="10" defaultRowHeight="15" x14ac:dyDescent="0.25"/>
  <cols>
    <col min="2" max="2" width="91" bestFit="1" customWidth="1"/>
    <col min="3" max="6" width="15.7109375" customWidth="1"/>
  </cols>
  <sheetData>
    <row r="1" spans="1:10" x14ac:dyDescent="0.25">
      <c r="A1" s="15" t="s">
        <v>91</v>
      </c>
    </row>
    <row r="2" spans="1:10" ht="15.75" thickBot="1" x14ac:dyDescent="0.3">
      <c r="A2" s="15"/>
    </row>
    <row r="3" spans="1:10" ht="36.75" thickBot="1" x14ac:dyDescent="0.3">
      <c r="A3" s="100" t="s">
        <v>278</v>
      </c>
      <c r="B3" s="100" t="s">
        <v>277</v>
      </c>
      <c r="C3" s="99" t="s">
        <v>276</v>
      </c>
      <c r="D3" s="99" t="s">
        <v>275</v>
      </c>
      <c r="E3" s="99" t="s">
        <v>274</v>
      </c>
      <c r="F3" s="99" t="s">
        <v>273</v>
      </c>
    </row>
    <row r="4" spans="1:10" x14ac:dyDescent="0.25">
      <c r="A4" s="98" t="s">
        <v>272</v>
      </c>
      <c r="B4" s="97" t="s">
        <v>271</v>
      </c>
      <c r="C4" s="96">
        <v>9308</v>
      </c>
      <c r="D4" s="96">
        <v>8684</v>
      </c>
      <c r="E4" s="96">
        <v>35994</v>
      </c>
      <c r="F4" s="96">
        <v>14084926.369999982</v>
      </c>
      <c r="G4" s="85"/>
      <c r="H4" s="85"/>
      <c r="I4" s="85"/>
      <c r="J4" s="85"/>
    </row>
    <row r="5" spans="1:10" x14ac:dyDescent="0.25">
      <c r="A5" s="98" t="s">
        <v>270</v>
      </c>
      <c r="B5" s="97" t="s">
        <v>269</v>
      </c>
      <c r="C5" s="96">
        <v>1030</v>
      </c>
      <c r="D5" s="96">
        <v>983</v>
      </c>
      <c r="E5" s="96">
        <v>7954</v>
      </c>
      <c r="F5" s="96">
        <v>4475259.8600000003</v>
      </c>
      <c r="G5" s="85"/>
      <c r="H5" s="85"/>
      <c r="I5" s="85"/>
      <c r="J5" s="85"/>
    </row>
    <row r="6" spans="1:10" x14ac:dyDescent="0.25">
      <c r="A6" s="98" t="s">
        <v>268</v>
      </c>
      <c r="B6" s="97" t="s">
        <v>267</v>
      </c>
      <c r="C6" s="96">
        <v>2277</v>
      </c>
      <c r="D6" s="96">
        <v>2106</v>
      </c>
      <c r="E6" s="96">
        <v>10406</v>
      </c>
      <c r="F6" s="96">
        <v>4859815.95</v>
      </c>
    </row>
    <row r="7" spans="1:10" x14ac:dyDescent="0.25">
      <c r="A7" s="98" t="s">
        <v>266</v>
      </c>
      <c r="B7" s="97" t="s">
        <v>265</v>
      </c>
      <c r="C7" s="96">
        <v>7</v>
      </c>
      <c r="D7" s="96">
        <v>7</v>
      </c>
      <c r="E7" s="96">
        <v>208</v>
      </c>
      <c r="F7" s="96">
        <v>71523</v>
      </c>
    </row>
    <row r="8" spans="1:10" x14ac:dyDescent="0.25">
      <c r="A8" s="98" t="s">
        <v>264</v>
      </c>
      <c r="B8" s="97" t="s">
        <v>263</v>
      </c>
      <c r="C8" s="96">
        <v>17</v>
      </c>
      <c r="D8" s="96">
        <v>16</v>
      </c>
      <c r="E8" s="96">
        <v>195</v>
      </c>
      <c r="F8" s="96">
        <v>112509</v>
      </c>
    </row>
    <row r="9" spans="1:10" x14ac:dyDescent="0.25">
      <c r="A9" s="98" t="s">
        <v>262</v>
      </c>
      <c r="B9" s="97" t="s">
        <v>261</v>
      </c>
      <c r="C9" s="96">
        <v>1722</v>
      </c>
      <c r="D9" s="96">
        <v>1678</v>
      </c>
      <c r="E9" s="96">
        <v>16246</v>
      </c>
      <c r="F9" s="96">
        <v>8685880.6599999983</v>
      </c>
    </row>
    <row r="10" spans="1:10" x14ac:dyDescent="0.25">
      <c r="A10" s="98" t="s">
        <v>260</v>
      </c>
      <c r="B10" s="97" t="s">
        <v>259</v>
      </c>
      <c r="C10" s="96">
        <v>27</v>
      </c>
      <c r="D10" s="96">
        <v>24</v>
      </c>
      <c r="E10" s="96">
        <v>570</v>
      </c>
      <c r="F10" s="96">
        <v>308837</v>
      </c>
    </row>
    <row r="11" spans="1:10" s="166" customFormat="1" x14ac:dyDescent="0.25">
      <c r="A11" s="98" t="s">
        <v>258</v>
      </c>
      <c r="B11" s="97" t="s">
        <v>257</v>
      </c>
      <c r="C11" s="96">
        <v>27436</v>
      </c>
      <c r="D11" s="96">
        <v>26318</v>
      </c>
      <c r="E11" s="96">
        <v>258652</v>
      </c>
      <c r="F11" s="96">
        <v>112706489.62000039</v>
      </c>
    </row>
    <row r="12" spans="1:10" x14ac:dyDescent="0.25">
      <c r="A12" s="98" t="s">
        <v>256</v>
      </c>
      <c r="B12" s="97" t="s">
        <v>255</v>
      </c>
      <c r="C12" s="96">
        <v>1780</v>
      </c>
      <c r="D12" s="96">
        <v>1644</v>
      </c>
      <c r="E12" s="96">
        <v>33604</v>
      </c>
      <c r="F12" s="96">
        <v>16874557.100000001</v>
      </c>
    </row>
    <row r="13" spans="1:10" x14ac:dyDescent="0.25">
      <c r="A13" s="98" t="s">
        <v>254</v>
      </c>
      <c r="B13" s="97" t="s">
        <v>253</v>
      </c>
      <c r="C13" s="96">
        <v>1901</v>
      </c>
      <c r="D13" s="96">
        <v>1730</v>
      </c>
      <c r="E13" s="96">
        <v>27959</v>
      </c>
      <c r="F13" s="96">
        <v>12628348.579999998</v>
      </c>
    </row>
    <row r="14" spans="1:10" x14ac:dyDescent="0.25">
      <c r="A14" s="98" t="s">
        <v>252</v>
      </c>
      <c r="B14" s="97" t="s">
        <v>251</v>
      </c>
      <c r="C14" s="96">
        <v>750</v>
      </c>
      <c r="D14" s="96">
        <v>687</v>
      </c>
      <c r="E14" s="96">
        <v>23425</v>
      </c>
      <c r="F14" s="96">
        <v>10746905.869999999</v>
      </c>
    </row>
    <row r="15" spans="1:10" x14ac:dyDescent="0.25">
      <c r="A15" s="98" t="s">
        <v>250</v>
      </c>
      <c r="B15" s="97" t="s">
        <v>249</v>
      </c>
      <c r="C15" s="96">
        <v>3499</v>
      </c>
      <c r="D15" s="96">
        <v>3243</v>
      </c>
      <c r="E15" s="96">
        <v>52712</v>
      </c>
      <c r="F15" s="96">
        <v>25055715.690000013</v>
      </c>
    </row>
    <row r="16" spans="1:10" x14ac:dyDescent="0.25">
      <c r="A16" s="98" t="s">
        <v>248</v>
      </c>
      <c r="B16" s="97" t="s">
        <v>247</v>
      </c>
      <c r="C16" s="96">
        <v>835</v>
      </c>
      <c r="D16" s="96">
        <v>777</v>
      </c>
      <c r="E16" s="96">
        <v>25975</v>
      </c>
      <c r="F16" s="96">
        <v>10279617.429999998</v>
      </c>
    </row>
    <row r="17" spans="1:6" x14ac:dyDescent="0.25">
      <c r="A17" s="98" t="s">
        <v>246</v>
      </c>
      <c r="B17" s="97" t="s">
        <v>245</v>
      </c>
      <c r="C17" s="96">
        <v>4459</v>
      </c>
      <c r="D17" s="96">
        <v>4121</v>
      </c>
      <c r="E17" s="96">
        <v>42894</v>
      </c>
      <c r="F17" s="96">
        <v>20505525.059999999</v>
      </c>
    </row>
    <row r="18" spans="1:6" x14ac:dyDescent="0.25">
      <c r="A18" s="98" t="s">
        <v>244</v>
      </c>
      <c r="B18" s="97" t="s">
        <v>6</v>
      </c>
      <c r="C18" s="96">
        <v>29</v>
      </c>
      <c r="D18" s="96">
        <v>28</v>
      </c>
      <c r="E18" s="96">
        <v>1562</v>
      </c>
      <c r="F18" s="96">
        <v>687252.53</v>
      </c>
    </row>
    <row r="19" spans="1:6" x14ac:dyDescent="0.25">
      <c r="A19" s="98" t="s">
        <v>243</v>
      </c>
      <c r="B19" s="97" t="s">
        <v>242</v>
      </c>
      <c r="C19" s="96">
        <v>1658</v>
      </c>
      <c r="D19" s="96">
        <v>1561</v>
      </c>
      <c r="E19" s="96">
        <v>52402</v>
      </c>
      <c r="F19" s="96">
        <v>20064805.870000001</v>
      </c>
    </row>
    <row r="20" spans="1:6" x14ac:dyDescent="0.25">
      <c r="A20" s="98" t="s">
        <v>241</v>
      </c>
      <c r="B20" s="97" t="s">
        <v>240</v>
      </c>
      <c r="C20" s="96">
        <v>196</v>
      </c>
      <c r="D20" s="96">
        <v>187</v>
      </c>
      <c r="E20" s="96">
        <v>13380</v>
      </c>
      <c r="F20" s="96">
        <v>4308487.9500000011</v>
      </c>
    </row>
    <row r="21" spans="1:6" x14ac:dyDescent="0.25">
      <c r="A21" s="98" t="s">
        <v>239</v>
      </c>
      <c r="B21" s="97" t="s">
        <v>238</v>
      </c>
      <c r="C21" s="96">
        <v>2930</v>
      </c>
      <c r="D21" s="96">
        <v>2742</v>
      </c>
      <c r="E21" s="96">
        <v>115068</v>
      </c>
      <c r="F21" s="96">
        <v>49977219.930000007</v>
      </c>
    </row>
    <row r="22" spans="1:6" x14ac:dyDescent="0.25">
      <c r="A22" s="98" t="s">
        <v>237</v>
      </c>
      <c r="B22" s="97" t="s">
        <v>236</v>
      </c>
      <c r="C22" s="96">
        <v>4873</v>
      </c>
      <c r="D22" s="96">
        <v>4643</v>
      </c>
      <c r="E22" s="96">
        <v>89440</v>
      </c>
      <c r="F22" s="96">
        <v>46907950.600000016</v>
      </c>
    </row>
    <row r="23" spans="1:6" x14ac:dyDescent="0.25">
      <c r="A23" s="98" t="s">
        <v>235</v>
      </c>
      <c r="B23" s="97" t="s">
        <v>234</v>
      </c>
      <c r="C23" s="96">
        <v>873</v>
      </c>
      <c r="D23" s="96">
        <v>793</v>
      </c>
      <c r="E23" s="96">
        <v>75563</v>
      </c>
      <c r="F23" s="96">
        <v>32193196.620000005</v>
      </c>
    </row>
    <row r="24" spans="1:6" x14ac:dyDescent="0.25">
      <c r="A24" s="98" t="s">
        <v>233</v>
      </c>
      <c r="B24" s="97" t="s">
        <v>232</v>
      </c>
      <c r="C24" s="96">
        <v>13216</v>
      </c>
      <c r="D24" s="96">
        <v>12281</v>
      </c>
      <c r="E24" s="96">
        <v>269992</v>
      </c>
      <c r="F24" s="96">
        <v>132989050.91000007</v>
      </c>
    </row>
    <row r="25" spans="1:6" x14ac:dyDescent="0.25">
      <c r="A25" s="98" t="s">
        <v>231</v>
      </c>
      <c r="B25" s="97" t="s">
        <v>230</v>
      </c>
      <c r="C25" s="96">
        <v>1795</v>
      </c>
      <c r="D25" s="96">
        <v>1654</v>
      </c>
      <c r="E25" s="96">
        <v>74983</v>
      </c>
      <c r="F25" s="96">
        <v>31262661.260000005</v>
      </c>
    </row>
    <row r="26" spans="1:6" x14ac:dyDescent="0.25">
      <c r="A26" s="98" t="s">
        <v>229</v>
      </c>
      <c r="B26" s="97" t="s">
        <v>228</v>
      </c>
      <c r="C26" s="96">
        <v>1732</v>
      </c>
      <c r="D26" s="96">
        <v>1576</v>
      </c>
      <c r="E26" s="96">
        <v>89118</v>
      </c>
      <c r="F26" s="96">
        <v>34611509.170000002</v>
      </c>
    </row>
    <row r="27" spans="1:6" x14ac:dyDescent="0.25">
      <c r="A27" s="98" t="s">
        <v>227</v>
      </c>
      <c r="B27" s="97" t="s">
        <v>226</v>
      </c>
      <c r="C27" s="96">
        <v>3929</v>
      </c>
      <c r="D27" s="96">
        <v>3676</v>
      </c>
      <c r="E27" s="96">
        <v>145436</v>
      </c>
      <c r="F27" s="96">
        <v>67176571.769999981</v>
      </c>
    </row>
    <row r="28" spans="1:6" x14ac:dyDescent="0.25">
      <c r="A28" s="98" t="s">
        <v>225</v>
      </c>
      <c r="B28" s="97" t="s">
        <v>224</v>
      </c>
      <c r="C28" s="96">
        <v>1610</v>
      </c>
      <c r="D28" s="96">
        <v>1457</v>
      </c>
      <c r="E28" s="96">
        <v>246988</v>
      </c>
      <c r="F28" s="96">
        <v>92535945.319999978</v>
      </c>
    </row>
    <row r="29" spans="1:6" x14ac:dyDescent="0.25">
      <c r="A29" s="98" t="s">
        <v>223</v>
      </c>
      <c r="B29" s="97" t="s">
        <v>222</v>
      </c>
      <c r="C29" s="96">
        <v>675</v>
      </c>
      <c r="D29" s="96">
        <v>627</v>
      </c>
      <c r="E29" s="96">
        <v>105219</v>
      </c>
      <c r="F29" s="96">
        <v>43141870.280000009</v>
      </c>
    </row>
    <row r="30" spans="1:6" x14ac:dyDescent="0.25">
      <c r="A30" s="98" t="s">
        <v>221</v>
      </c>
      <c r="B30" s="97" t="s">
        <v>220</v>
      </c>
      <c r="C30" s="96">
        <v>2583</v>
      </c>
      <c r="D30" s="96">
        <v>2385</v>
      </c>
      <c r="E30" s="96">
        <v>39117</v>
      </c>
      <c r="F30" s="96">
        <v>19724511.300000001</v>
      </c>
    </row>
    <row r="31" spans="1:6" x14ac:dyDescent="0.25">
      <c r="A31" s="98" t="s">
        <v>219</v>
      </c>
      <c r="B31" s="97" t="s">
        <v>218</v>
      </c>
      <c r="C31" s="96">
        <v>5978</v>
      </c>
      <c r="D31" s="96">
        <v>5666</v>
      </c>
      <c r="E31" s="96">
        <v>57057</v>
      </c>
      <c r="F31" s="96">
        <v>26695243.710000034</v>
      </c>
    </row>
    <row r="32" spans="1:6" x14ac:dyDescent="0.25">
      <c r="A32" s="98" t="s">
        <v>217</v>
      </c>
      <c r="B32" s="97" t="s">
        <v>216</v>
      </c>
      <c r="C32" s="96">
        <v>10913</v>
      </c>
      <c r="D32" s="96">
        <v>10270</v>
      </c>
      <c r="E32" s="96">
        <v>138236</v>
      </c>
      <c r="F32" s="96">
        <v>66648283.490000047</v>
      </c>
    </row>
    <row r="33" spans="1:6" x14ac:dyDescent="0.25">
      <c r="A33" s="98" t="s">
        <v>215</v>
      </c>
      <c r="B33" s="97" t="s">
        <v>214</v>
      </c>
      <c r="C33" s="96">
        <v>582</v>
      </c>
      <c r="D33" s="96">
        <v>560</v>
      </c>
      <c r="E33" s="96">
        <v>13880</v>
      </c>
      <c r="F33" s="96">
        <v>4335927.700000002</v>
      </c>
    </row>
    <row r="34" spans="1:6" x14ac:dyDescent="0.25">
      <c r="A34" s="98" t="s">
        <v>213</v>
      </c>
      <c r="B34" s="97" t="s">
        <v>212</v>
      </c>
      <c r="C34" s="96">
        <v>787</v>
      </c>
      <c r="D34" s="96">
        <v>768</v>
      </c>
      <c r="E34" s="96">
        <v>17351</v>
      </c>
      <c r="F34" s="96">
        <v>3990516.5700000022</v>
      </c>
    </row>
    <row r="35" spans="1:6" x14ac:dyDescent="0.25">
      <c r="A35" s="98" t="s">
        <v>211</v>
      </c>
      <c r="B35" s="97" t="s">
        <v>210</v>
      </c>
      <c r="C35" s="96">
        <v>815</v>
      </c>
      <c r="D35" s="96">
        <v>793</v>
      </c>
      <c r="E35" s="96">
        <v>10186</v>
      </c>
      <c r="F35" s="96">
        <v>3393790.3499999992</v>
      </c>
    </row>
    <row r="36" spans="1:6" x14ac:dyDescent="0.25">
      <c r="A36" s="98" t="s">
        <v>209</v>
      </c>
      <c r="B36" s="97" t="s">
        <v>208</v>
      </c>
      <c r="C36" s="96">
        <v>3695</v>
      </c>
      <c r="D36" s="96">
        <v>3542</v>
      </c>
      <c r="E36" s="96">
        <v>60319</v>
      </c>
      <c r="F36" s="96">
        <v>26002124.380000003</v>
      </c>
    </row>
    <row r="37" spans="1:6" x14ac:dyDescent="0.25">
      <c r="A37" s="98" t="s">
        <v>207</v>
      </c>
      <c r="B37" s="97" t="s">
        <v>206</v>
      </c>
      <c r="C37" s="96">
        <v>448</v>
      </c>
      <c r="D37" s="96">
        <v>425</v>
      </c>
      <c r="E37" s="96">
        <v>8840</v>
      </c>
      <c r="F37" s="96">
        <v>4064646.2299999991</v>
      </c>
    </row>
    <row r="38" spans="1:6" x14ac:dyDescent="0.25">
      <c r="A38" s="98" t="s">
        <v>205</v>
      </c>
      <c r="B38" s="97" t="s">
        <v>204</v>
      </c>
      <c r="C38" s="96">
        <v>15029</v>
      </c>
      <c r="D38" s="96">
        <v>14009</v>
      </c>
      <c r="E38" s="96">
        <v>140041</v>
      </c>
      <c r="F38" s="96">
        <v>64809736.590000182</v>
      </c>
    </row>
    <row r="39" spans="1:6" x14ac:dyDescent="0.25">
      <c r="A39" s="98" t="s">
        <v>203</v>
      </c>
      <c r="B39" s="97" t="s">
        <v>202</v>
      </c>
      <c r="C39" s="96">
        <v>4671</v>
      </c>
      <c r="D39" s="96">
        <v>4405</v>
      </c>
      <c r="E39" s="96">
        <v>182364</v>
      </c>
      <c r="F39" s="96">
        <v>91014309.030000046</v>
      </c>
    </row>
    <row r="40" spans="1:6" x14ac:dyDescent="0.25">
      <c r="A40" s="98" t="s">
        <v>201</v>
      </c>
      <c r="B40" s="97" t="s">
        <v>200</v>
      </c>
      <c r="C40" s="96">
        <v>156061</v>
      </c>
      <c r="D40" s="96">
        <v>146389</v>
      </c>
      <c r="E40" s="96">
        <v>1088559</v>
      </c>
      <c r="F40" s="96">
        <v>543175091.3099947</v>
      </c>
    </row>
    <row r="41" spans="1:6" x14ac:dyDescent="0.25">
      <c r="A41" s="98" t="s">
        <v>199</v>
      </c>
      <c r="B41" s="97" t="s">
        <v>198</v>
      </c>
      <c r="C41" s="96">
        <v>54509</v>
      </c>
      <c r="D41" s="96">
        <v>51821</v>
      </c>
      <c r="E41" s="96">
        <v>392558</v>
      </c>
      <c r="F41" s="96">
        <v>200593477.65999967</v>
      </c>
    </row>
    <row r="42" spans="1:6" x14ac:dyDescent="0.25">
      <c r="A42" s="98" t="s">
        <v>197</v>
      </c>
      <c r="B42" s="97" t="s">
        <v>196</v>
      </c>
      <c r="C42" s="96">
        <v>70003</v>
      </c>
      <c r="D42" s="96">
        <v>66263</v>
      </c>
      <c r="E42" s="96">
        <v>694554</v>
      </c>
      <c r="F42" s="96">
        <v>316598905.62999916</v>
      </c>
    </row>
    <row r="43" spans="1:6" x14ac:dyDescent="0.25">
      <c r="A43" s="98" t="s">
        <v>195</v>
      </c>
      <c r="B43" s="97" t="s">
        <v>194</v>
      </c>
      <c r="C43" s="96">
        <v>163052</v>
      </c>
      <c r="D43" s="96">
        <v>156127</v>
      </c>
      <c r="E43" s="96">
        <v>901458</v>
      </c>
      <c r="F43" s="96">
        <v>430151768.25999749</v>
      </c>
    </row>
    <row r="44" spans="1:6" x14ac:dyDescent="0.25">
      <c r="A44" s="98" t="s">
        <v>193</v>
      </c>
      <c r="B44" s="97" t="s">
        <v>192</v>
      </c>
      <c r="C44" s="96">
        <v>31918</v>
      </c>
      <c r="D44" s="96">
        <v>29849</v>
      </c>
      <c r="E44" s="96">
        <v>626100</v>
      </c>
      <c r="F44" s="96">
        <v>250294117.38999826</v>
      </c>
    </row>
    <row r="45" spans="1:6" x14ac:dyDescent="0.25">
      <c r="A45" s="98" t="s">
        <v>191</v>
      </c>
      <c r="B45" s="97" t="s">
        <v>190</v>
      </c>
      <c r="C45" s="96">
        <v>645</v>
      </c>
      <c r="D45" s="96">
        <v>604</v>
      </c>
      <c r="E45" s="96">
        <v>13159</v>
      </c>
      <c r="F45" s="96">
        <v>6974018.4100000001</v>
      </c>
    </row>
    <row r="46" spans="1:6" x14ac:dyDescent="0.25">
      <c r="A46" s="98" t="s">
        <v>189</v>
      </c>
      <c r="B46" s="97" t="s">
        <v>188</v>
      </c>
      <c r="C46" s="96">
        <v>405</v>
      </c>
      <c r="D46" s="96">
        <v>388</v>
      </c>
      <c r="E46" s="96">
        <v>61558</v>
      </c>
      <c r="F46" s="96">
        <v>44211924.090000004</v>
      </c>
    </row>
    <row r="47" spans="1:6" x14ac:dyDescent="0.25">
      <c r="A47" s="98" t="s">
        <v>187</v>
      </c>
      <c r="B47" s="97" t="s">
        <v>186</v>
      </c>
      <c r="C47" s="96">
        <v>8208</v>
      </c>
      <c r="D47" s="96">
        <v>7864</v>
      </c>
      <c r="E47" s="96">
        <v>257576</v>
      </c>
      <c r="F47" s="96">
        <v>108823543.24000007</v>
      </c>
    </row>
    <row r="48" spans="1:6" x14ac:dyDescent="0.25">
      <c r="A48" s="98" t="s">
        <v>185</v>
      </c>
      <c r="B48" s="97" t="s">
        <v>184</v>
      </c>
      <c r="C48" s="96">
        <v>375</v>
      </c>
      <c r="D48" s="96">
        <v>349</v>
      </c>
      <c r="E48" s="96">
        <v>5680</v>
      </c>
      <c r="F48" s="96">
        <v>2979440.12</v>
      </c>
    </row>
    <row r="49" spans="1:6" x14ac:dyDescent="0.25">
      <c r="A49" s="98" t="s">
        <v>183</v>
      </c>
      <c r="B49" s="97" t="s">
        <v>182</v>
      </c>
      <c r="C49" s="96">
        <v>23527</v>
      </c>
      <c r="D49" s="96">
        <v>22108</v>
      </c>
      <c r="E49" s="96">
        <v>235814</v>
      </c>
      <c r="F49" s="96">
        <v>135497294.78000033</v>
      </c>
    </row>
    <row r="50" spans="1:6" x14ac:dyDescent="0.25">
      <c r="A50" s="98" t="s">
        <v>181</v>
      </c>
      <c r="B50" s="97" t="s">
        <v>180</v>
      </c>
      <c r="C50" s="96">
        <v>137801</v>
      </c>
      <c r="D50" s="96">
        <v>129136</v>
      </c>
      <c r="E50" s="96">
        <v>867526</v>
      </c>
      <c r="F50" s="96">
        <v>421616302.01999807</v>
      </c>
    </row>
    <row r="51" spans="1:6" x14ac:dyDescent="0.25">
      <c r="A51" s="98" t="s">
        <v>179</v>
      </c>
      <c r="B51" s="97" t="s">
        <v>178</v>
      </c>
      <c r="C51" s="96">
        <v>4619</v>
      </c>
      <c r="D51" s="96">
        <v>4316</v>
      </c>
      <c r="E51" s="96">
        <v>62162</v>
      </c>
      <c r="F51" s="96">
        <v>22703295.440000013</v>
      </c>
    </row>
    <row r="52" spans="1:6" x14ac:dyDescent="0.25">
      <c r="A52" s="98" t="s">
        <v>177</v>
      </c>
      <c r="B52" s="97" t="s">
        <v>176</v>
      </c>
      <c r="C52" s="96">
        <v>5060</v>
      </c>
      <c r="D52" s="96">
        <v>4581</v>
      </c>
      <c r="E52" s="96">
        <v>41901</v>
      </c>
      <c r="F52" s="96">
        <v>15458101.149999987</v>
      </c>
    </row>
    <row r="53" spans="1:6" x14ac:dyDescent="0.25">
      <c r="A53" s="98" t="s">
        <v>175</v>
      </c>
      <c r="B53" s="97" t="s">
        <v>174</v>
      </c>
      <c r="C53" s="96">
        <v>684</v>
      </c>
      <c r="D53" s="96">
        <v>646</v>
      </c>
      <c r="E53" s="96">
        <v>6157</v>
      </c>
      <c r="F53" s="96">
        <v>1992613.809999994</v>
      </c>
    </row>
    <row r="54" spans="1:6" x14ac:dyDescent="0.25">
      <c r="A54" s="98" t="s">
        <v>173</v>
      </c>
      <c r="B54" s="97" t="s">
        <v>172</v>
      </c>
      <c r="C54" s="96">
        <v>1828</v>
      </c>
      <c r="D54" s="96">
        <v>1724</v>
      </c>
      <c r="E54" s="96">
        <v>20495</v>
      </c>
      <c r="F54" s="96">
        <v>8814150.7399999946</v>
      </c>
    </row>
    <row r="55" spans="1:6" x14ac:dyDescent="0.25">
      <c r="A55" s="98" t="s">
        <v>171</v>
      </c>
      <c r="B55" s="97" t="s">
        <v>170</v>
      </c>
      <c r="C55" s="96">
        <v>13279</v>
      </c>
      <c r="D55" s="96">
        <v>12398</v>
      </c>
      <c r="E55" s="96">
        <v>198054</v>
      </c>
      <c r="F55" s="96">
        <v>91250764.610000342</v>
      </c>
    </row>
    <row r="56" spans="1:6" x14ac:dyDescent="0.25">
      <c r="A56" s="98" t="s">
        <v>169</v>
      </c>
      <c r="B56" s="97" t="s">
        <v>168</v>
      </c>
      <c r="C56" s="96">
        <v>1880</v>
      </c>
      <c r="D56" s="96">
        <v>1754</v>
      </c>
      <c r="E56" s="96">
        <v>24461</v>
      </c>
      <c r="F56" s="96">
        <v>9813351.9499999993</v>
      </c>
    </row>
    <row r="57" spans="1:6" x14ac:dyDescent="0.25">
      <c r="A57" s="98" t="s">
        <v>167</v>
      </c>
      <c r="B57" s="97" t="s">
        <v>166</v>
      </c>
      <c r="C57" s="96">
        <v>14455</v>
      </c>
      <c r="D57" s="96">
        <v>13772</v>
      </c>
      <c r="E57" s="96">
        <v>79449</v>
      </c>
      <c r="F57" s="96">
        <v>35757164.000000067</v>
      </c>
    </row>
    <row r="58" spans="1:6" x14ac:dyDescent="0.25">
      <c r="A58" s="98" t="s">
        <v>165</v>
      </c>
      <c r="B58" s="97" t="s">
        <v>164</v>
      </c>
      <c r="C58" s="96">
        <v>1027</v>
      </c>
      <c r="D58" s="96">
        <v>987</v>
      </c>
      <c r="E58" s="96">
        <v>11940</v>
      </c>
      <c r="F58" s="96">
        <v>5652376.1699999915</v>
      </c>
    </row>
    <row r="59" spans="1:6" x14ac:dyDescent="0.25">
      <c r="A59" s="98" t="s">
        <v>163</v>
      </c>
      <c r="B59" s="97" t="s">
        <v>162</v>
      </c>
      <c r="C59" s="96">
        <v>19252</v>
      </c>
      <c r="D59" s="96">
        <v>18207</v>
      </c>
      <c r="E59" s="96">
        <v>75894</v>
      </c>
      <c r="F59" s="96">
        <v>30611751.060000028</v>
      </c>
    </row>
    <row r="60" spans="1:6" x14ac:dyDescent="0.25">
      <c r="A60" s="98" t="s">
        <v>161</v>
      </c>
      <c r="B60" s="97" t="s">
        <v>23</v>
      </c>
      <c r="C60" s="96">
        <v>28772</v>
      </c>
      <c r="D60" s="96">
        <v>27397</v>
      </c>
      <c r="E60" s="96">
        <v>127348</v>
      </c>
      <c r="F60" s="96">
        <v>55976747.750000313</v>
      </c>
    </row>
    <row r="61" spans="1:6" x14ac:dyDescent="0.25">
      <c r="A61" s="98" t="s">
        <v>160</v>
      </c>
      <c r="B61" s="97" t="s">
        <v>159</v>
      </c>
      <c r="C61" s="96">
        <v>28328</v>
      </c>
      <c r="D61" s="96">
        <v>26255</v>
      </c>
      <c r="E61" s="96">
        <v>172387</v>
      </c>
      <c r="F61" s="96">
        <v>64316711.090000249</v>
      </c>
    </row>
    <row r="62" spans="1:6" x14ac:dyDescent="0.25">
      <c r="A62" s="98" t="s">
        <v>158</v>
      </c>
      <c r="B62" s="97" t="s">
        <v>157</v>
      </c>
      <c r="C62" s="96">
        <v>27832</v>
      </c>
      <c r="D62" s="96">
        <v>26049</v>
      </c>
      <c r="E62" s="96">
        <v>233554</v>
      </c>
      <c r="F62" s="96">
        <v>98865404.070000738</v>
      </c>
    </row>
    <row r="63" spans="1:6" x14ac:dyDescent="0.25">
      <c r="A63" s="98" t="s">
        <v>156</v>
      </c>
      <c r="B63" s="97" t="s">
        <v>155</v>
      </c>
      <c r="C63" s="96">
        <v>33026</v>
      </c>
      <c r="D63" s="96">
        <v>31213</v>
      </c>
      <c r="E63" s="96">
        <v>316731</v>
      </c>
      <c r="F63" s="96">
        <v>146197935.43000036</v>
      </c>
    </row>
    <row r="64" spans="1:6" x14ac:dyDescent="0.25">
      <c r="A64" s="98" t="s">
        <v>154</v>
      </c>
      <c r="B64" s="97" t="s">
        <v>153</v>
      </c>
      <c r="C64" s="96">
        <v>1485</v>
      </c>
      <c r="D64" s="96">
        <v>1383</v>
      </c>
      <c r="E64" s="96">
        <v>25057</v>
      </c>
      <c r="F64" s="96">
        <v>9922143.6299999952</v>
      </c>
    </row>
    <row r="65" spans="1:6" x14ac:dyDescent="0.25">
      <c r="A65" s="98" t="s">
        <v>152</v>
      </c>
      <c r="B65" s="97" t="s">
        <v>151</v>
      </c>
      <c r="C65" s="96">
        <v>7302</v>
      </c>
      <c r="D65" s="96">
        <v>6860</v>
      </c>
      <c r="E65" s="96">
        <v>115147</v>
      </c>
      <c r="F65" s="96">
        <v>42462398.600000054</v>
      </c>
    </row>
    <row r="66" spans="1:6" x14ac:dyDescent="0.25">
      <c r="A66" s="98" t="s">
        <v>150</v>
      </c>
      <c r="B66" s="97" t="s">
        <v>149</v>
      </c>
      <c r="C66" s="96">
        <v>6862</v>
      </c>
      <c r="D66" s="96">
        <v>6385</v>
      </c>
      <c r="E66" s="96">
        <v>36103</v>
      </c>
      <c r="F66" s="96">
        <v>16162102.219999975</v>
      </c>
    </row>
    <row r="67" spans="1:6" x14ac:dyDescent="0.25">
      <c r="A67" s="98" t="s">
        <v>148</v>
      </c>
      <c r="B67" s="97" t="s">
        <v>147</v>
      </c>
      <c r="C67" s="96">
        <v>4101</v>
      </c>
      <c r="D67" s="96">
        <v>3908</v>
      </c>
      <c r="E67" s="96">
        <v>17514</v>
      </c>
      <c r="F67" s="96">
        <v>6946615.8900000006</v>
      </c>
    </row>
    <row r="68" spans="1:6" x14ac:dyDescent="0.25">
      <c r="A68" s="98" t="s">
        <v>146</v>
      </c>
      <c r="B68" s="97" t="s">
        <v>145</v>
      </c>
      <c r="C68" s="96">
        <v>9401</v>
      </c>
      <c r="D68" s="96">
        <v>8985</v>
      </c>
      <c r="E68" s="96">
        <v>85300</v>
      </c>
      <c r="F68" s="96">
        <v>42453123.459999904</v>
      </c>
    </row>
    <row r="69" spans="1:6" x14ac:dyDescent="0.25">
      <c r="A69" s="98" t="s">
        <v>144</v>
      </c>
      <c r="B69" s="97" t="s">
        <v>143</v>
      </c>
      <c r="C69" s="96">
        <v>13856</v>
      </c>
      <c r="D69" s="96">
        <v>13329</v>
      </c>
      <c r="E69" s="96">
        <v>664128</v>
      </c>
      <c r="F69" s="96">
        <v>187917162.67999977</v>
      </c>
    </row>
    <row r="70" spans="1:6" x14ac:dyDescent="0.25">
      <c r="A70" s="98" t="s">
        <v>142</v>
      </c>
      <c r="B70" s="97" t="s">
        <v>141</v>
      </c>
      <c r="C70" s="96">
        <v>6096</v>
      </c>
      <c r="D70" s="96">
        <v>5718</v>
      </c>
      <c r="E70" s="96">
        <v>41226</v>
      </c>
      <c r="F70" s="96">
        <v>22409045.059999961</v>
      </c>
    </row>
    <row r="71" spans="1:6" x14ac:dyDescent="0.25">
      <c r="A71" s="98" t="s">
        <v>140</v>
      </c>
      <c r="B71" s="97" t="s">
        <v>139</v>
      </c>
      <c r="C71" s="96">
        <v>3636</v>
      </c>
      <c r="D71" s="96">
        <v>3381</v>
      </c>
      <c r="E71" s="96">
        <v>106181</v>
      </c>
      <c r="F71" s="96">
        <v>46658773.120000094</v>
      </c>
    </row>
    <row r="72" spans="1:6" x14ac:dyDescent="0.25">
      <c r="A72" s="98" t="s">
        <v>138</v>
      </c>
      <c r="B72" s="97" t="s">
        <v>137</v>
      </c>
      <c r="C72" s="96">
        <v>24054</v>
      </c>
      <c r="D72" s="96">
        <v>22375</v>
      </c>
      <c r="E72" s="96">
        <v>486203</v>
      </c>
      <c r="F72" s="96">
        <v>142876152.57000002</v>
      </c>
    </row>
    <row r="73" spans="1:6" x14ac:dyDescent="0.25">
      <c r="A73" s="98" t="s">
        <v>136</v>
      </c>
      <c r="B73" s="97" t="s">
        <v>135</v>
      </c>
      <c r="C73" s="96">
        <v>15892</v>
      </c>
      <c r="D73" s="96">
        <v>14936</v>
      </c>
      <c r="E73" s="96">
        <v>189171</v>
      </c>
      <c r="F73" s="96">
        <v>78588394.840000287</v>
      </c>
    </row>
    <row r="74" spans="1:6" x14ac:dyDescent="0.25">
      <c r="A74" s="98" t="s">
        <v>134</v>
      </c>
      <c r="B74" s="97" t="s">
        <v>133</v>
      </c>
      <c r="C74" s="96">
        <v>806</v>
      </c>
      <c r="D74" s="96">
        <v>744</v>
      </c>
      <c r="E74" s="96">
        <v>9567</v>
      </c>
      <c r="F74" s="96">
        <v>2301728.2599999998</v>
      </c>
    </row>
    <row r="75" spans="1:6" x14ac:dyDescent="0.25">
      <c r="A75" s="98" t="s">
        <v>132</v>
      </c>
      <c r="B75" s="97" t="s">
        <v>131</v>
      </c>
      <c r="C75" s="96">
        <v>26883</v>
      </c>
      <c r="D75" s="96">
        <v>24523</v>
      </c>
      <c r="E75" s="96">
        <v>176074</v>
      </c>
      <c r="F75" s="96">
        <v>63154522.55000037</v>
      </c>
    </row>
    <row r="76" spans="1:6" x14ac:dyDescent="0.25">
      <c r="A76" s="98" t="s">
        <v>130</v>
      </c>
      <c r="B76" s="97" t="s">
        <v>129</v>
      </c>
      <c r="C76" s="96">
        <v>46141</v>
      </c>
      <c r="D76" s="96">
        <v>44115</v>
      </c>
      <c r="E76" s="96">
        <v>229782</v>
      </c>
      <c r="F76" s="96">
        <v>92381826.810000435</v>
      </c>
    </row>
    <row r="77" spans="1:6" x14ac:dyDescent="0.25">
      <c r="A77" s="98" t="s">
        <v>128</v>
      </c>
      <c r="B77" s="97" t="s">
        <v>127</v>
      </c>
      <c r="C77" s="96">
        <v>1420</v>
      </c>
      <c r="D77" s="96">
        <v>1348</v>
      </c>
      <c r="E77" s="96">
        <v>13259</v>
      </c>
      <c r="F77" s="96">
        <v>5361165.6299999952</v>
      </c>
    </row>
    <row r="78" spans="1:6" x14ac:dyDescent="0.25">
      <c r="A78" s="98" t="s">
        <v>126</v>
      </c>
      <c r="B78" s="97" t="s">
        <v>125</v>
      </c>
      <c r="C78" s="96">
        <v>21374</v>
      </c>
      <c r="D78" s="96">
        <v>19909</v>
      </c>
      <c r="E78" s="96">
        <v>457020</v>
      </c>
      <c r="F78" s="96">
        <v>133412643.28000005</v>
      </c>
    </row>
    <row r="79" spans="1:6" x14ac:dyDescent="0.25">
      <c r="A79" s="98" t="s">
        <v>124</v>
      </c>
      <c r="B79" s="97" t="s">
        <v>123</v>
      </c>
      <c r="C79" s="96">
        <v>11641</v>
      </c>
      <c r="D79" s="96">
        <v>10355</v>
      </c>
      <c r="E79" s="96">
        <v>110709</v>
      </c>
      <c r="F79" s="96">
        <v>24910783.840000048</v>
      </c>
    </row>
    <row r="80" spans="1:6" x14ac:dyDescent="0.25">
      <c r="A80" s="98" t="s">
        <v>122</v>
      </c>
      <c r="B80" s="97" t="s">
        <v>121</v>
      </c>
      <c r="C80" s="96">
        <v>1061</v>
      </c>
      <c r="D80" s="96">
        <v>938</v>
      </c>
      <c r="E80" s="96">
        <v>12911</v>
      </c>
      <c r="F80" s="96">
        <v>6189383.7799999993</v>
      </c>
    </row>
    <row r="81" spans="1:6" x14ac:dyDescent="0.25">
      <c r="A81" s="98" t="s">
        <v>120</v>
      </c>
      <c r="B81" s="97" t="s">
        <v>119</v>
      </c>
      <c r="C81" s="96">
        <v>347</v>
      </c>
      <c r="D81" s="96">
        <v>327</v>
      </c>
      <c r="E81" s="96">
        <v>15963</v>
      </c>
      <c r="F81" s="96">
        <v>8496529.1999999993</v>
      </c>
    </row>
    <row r="82" spans="1:6" x14ac:dyDescent="0.25">
      <c r="A82" s="98" t="s">
        <v>118</v>
      </c>
      <c r="B82" s="97" t="s">
        <v>117</v>
      </c>
      <c r="C82" s="96">
        <v>32683</v>
      </c>
      <c r="D82" s="96">
        <v>28829</v>
      </c>
      <c r="E82" s="96">
        <v>192294</v>
      </c>
      <c r="F82" s="96">
        <v>65264576.730000295</v>
      </c>
    </row>
    <row r="83" spans="1:6" x14ac:dyDescent="0.25">
      <c r="A83" s="98" t="s">
        <v>116</v>
      </c>
      <c r="B83" s="97" t="s">
        <v>115</v>
      </c>
      <c r="C83" s="96">
        <v>24982</v>
      </c>
      <c r="D83" s="96">
        <v>22178</v>
      </c>
      <c r="E83" s="96">
        <v>160661</v>
      </c>
      <c r="F83" s="96">
        <v>48792838.950000197</v>
      </c>
    </row>
    <row r="84" spans="1:6" x14ac:dyDescent="0.25">
      <c r="A84" s="98" t="s">
        <v>114</v>
      </c>
      <c r="B84" s="97" t="s">
        <v>113</v>
      </c>
      <c r="C84" s="96">
        <v>5181</v>
      </c>
      <c r="D84" s="96">
        <v>4833</v>
      </c>
      <c r="E84" s="96">
        <v>24188</v>
      </c>
      <c r="F84" s="96">
        <v>11026355.369999979</v>
      </c>
    </row>
    <row r="85" spans="1:6" x14ac:dyDescent="0.25">
      <c r="A85" s="98" t="s">
        <v>112</v>
      </c>
      <c r="B85" s="97" t="s">
        <v>111</v>
      </c>
      <c r="C85" s="96">
        <v>57119</v>
      </c>
      <c r="D85" s="96">
        <v>53853</v>
      </c>
      <c r="E85" s="96">
        <v>203608</v>
      </c>
      <c r="F85" s="96">
        <v>92851821.120001018</v>
      </c>
    </row>
    <row r="86" spans="1:6" x14ac:dyDescent="0.25">
      <c r="A86" s="98" t="s">
        <v>110</v>
      </c>
      <c r="B86" s="97" t="s">
        <v>109</v>
      </c>
      <c r="C86" s="96">
        <v>182</v>
      </c>
      <c r="D86" s="96">
        <v>170</v>
      </c>
      <c r="E86" s="96">
        <v>226</v>
      </c>
      <c r="F86" s="96">
        <v>45233.43</v>
      </c>
    </row>
    <row r="87" spans="1:6" ht="15.75" thickBot="1" x14ac:dyDescent="0.3">
      <c r="A87" s="95" t="s">
        <v>108</v>
      </c>
      <c r="B87" s="94" t="s">
        <v>107</v>
      </c>
      <c r="C87" s="93">
        <v>41</v>
      </c>
      <c r="D87" s="93">
        <v>37</v>
      </c>
      <c r="E87" s="93">
        <v>329</v>
      </c>
      <c r="F87" s="93">
        <v>141486.39000000001</v>
      </c>
    </row>
    <row r="88" spans="1:6" s="89" customFormat="1" ht="15.75" thickBot="1" x14ac:dyDescent="0.3">
      <c r="A88" s="92"/>
      <c r="B88" s="91" t="s">
        <v>106</v>
      </c>
      <c r="C88" s="90">
        <f>SUM(C4:C87)</f>
        <v>1283157</v>
      </c>
      <c r="D88" s="90">
        <f>SUM(D4:D87)</f>
        <v>1205682</v>
      </c>
      <c r="E88" s="90">
        <f>SUM(E4:E87)</f>
        <v>12371032</v>
      </c>
      <c r="F88" s="90">
        <f>SUM(F4:F87)</f>
        <v>5306984580.3399916</v>
      </c>
    </row>
    <row r="90" spans="1:6" s="86" customFormat="1" ht="11.25" x14ac:dyDescent="0.2">
      <c r="A90" s="88" t="s">
        <v>105</v>
      </c>
      <c r="C90" s="87"/>
      <c r="D90" s="87"/>
      <c r="E90" s="87"/>
      <c r="F90" s="87"/>
    </row>
    <row r="91" spans="1:6" s="86" customFormat="1" ht="11.25" x14ac:dyDescent="0.2">
      <c r="A91" s="88" t="s">
        <v>517</v>
      </c>
      <c r="C91" s="87"/>
      <c r="D91" s="87"/>
      <c r="E91" s="87"/>
      <c r="F91" s="87"/>
    </row>
    <row r="92" spans="1:6" x14ac:dyDescent="0.25">
      <c r="C92" s="85"/>
      <c r="D92" s="85"/>
      <c r="E92" s="85"/>
      <c r="F92" s="85"/>
    </row>
    <row r="93" spans="1:6" x14ac:dyDescent="0.25">
      <c r="C93" s="85"/>
      <c r="D93" s="85"/>
      <c r="E93" s="85"/>
      <c r="F93" s="8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zoomScale="115" zoomScaleNormal="115" workbookViewId="0">
      <pane xSplit="2" ySplit="3" topLeftCell="C4" activePane="bottomRight" state="frozen"/>
      <selection pane="topRight"/>
      <selection pane="bottomLeft"/>
      <selection pane="bottomRight" activeCell="H13" sqref="H13"/>
    </sheetView>
  </sheetViews>
  <sheetFormatPr baseColWidth="10" defaultRowHeight="15" x14ac:dyDescent="0.25"/>
  <cols>
    <col min="1" max="1" width="15" style="166" customWidth="1"/>
    <col min="2" max="2" width="35.42578125" style="166" customWidth="1"/>
    <col min="3" max="6" width="15.7109375" style="166" customWidth="1"/>
    <col min="7" max="16384" width="11.42578125" style="166"/>
  </cols>
  <sheetData>
    <row r="1" spans="1:9" x14ac:dyDescent="0.25">
      <c r="A1" s="175" t="s">
        <v>497</v>
      </c>
      <c r="C1" s="175"/>
      <c r="D1" s="175"/>
      <c r="E1" s="175"/>
      <c r="F1" s="175"/>
      <c r="G1" s="175"/>
    </row>
    <row r="2" spans="1:9" ht="15.75" thickBot="1" x14ac:dyDescent="0.3">
      <c r="A2" s="174"/>
      <c r="B2" s="174"/>
    </row>
    <row r="3" spans="1:9" ht="36.75" thickBot="1" x14ac:dyDescent="0.3">
      <c r="A3" s="99" t="s">
        <v>496</v>
      </c>
      <c r="B3" s="100" t="s">
        <v>495</v>
      </c>
      <c r="C3" s="99" t="s">
        <v>276</v>
      </c>
      <c r="D3" s="99" t="s">
        <v>275</v>
      </c>
      <c r="E3" s="99" t="s">
        <v>274</v>
      </c>
      <c r="F3" s="99" t="s">
        <v>273</v>
      </c>
    </row>
    <row r="4" spans="1:9" x14ac:dyDescent="0.25">
      <c r="A4" s="173" t="s">
        <v>272</v>
      </c>
      <c r="B4" s="97" t="s">
        <v>494</v>
      </c>
      <c r="C4" s="96">
        <v>11226</v>
      </c>
      <c r="D4" s="96">
        <v>10582</v>
      </c>
      <c r="E4" s="96">
        <v>104356</v>
      </c>
      <c r="F4" s="96">
        <v>39901795.64000009</v>
      </c>
      <c r="G4" s="167"/>
      <c r="H4" s="167"/>
      <c r="I4" s="167"/>
    </row>
    <row r="5" spans="1:9" x14ac:dyDescent="0.25">
      <c r="A5" s="173" t="s">
        <v>270</v>
      </c>
      <c r="B5" s="97" t="s">
        <v>493</v>
      </c>
      <c r="C5" s="96">
        <v>6612</v>
      </c>
      <c r="D5" s="96">
        <v>6300</v>
      </c>
      <c r="E5" s="96">
        <v>61690</v>
      </c>
      <c r="F5" s="96">
        <v>27891932.950000025</v>
      </c>
    </row>
    <row r="6" spans="1:9" x14ac:dyDescent="0.25">
      <c r="A6" s="173" t="s">
        <v>268</v>
      </c>
      <c r="B6" s="97" t="s">
        <v>492</v>
      </c>
      <c r="C6" s="96">
        <v>5369</v>
      </c>
      <c r="D6" s="96">
        <v>5256</v>
      </c>
      <c r="E6" s="96">
        <v>46308</v>
      </c>
      <c r="F6" s="96">
        <v>19079685.38000001</v>
      </c>
    </row>
    <row r="7" spans="1:9" x14ac:dyDescent="0.25">
      <c r="A7" s="173" t="s">
        <v>491</v>
      </c>
      <c r="B7" s="97" t="s">
        <v>490</v>
      </c>
      <c r="C7" s="96">
        <v>3564</v>
      </c>
      <c r="D7" s="96">
        <v>3353</v>
      </c>
      <c r="E7" s="96">
        <v>20905</v>
      </c>
      <c r="F7" s="96">
        <v>7974321.290000001</v>
      </c>
    </row>
    <row r="8" spans="1:9" x14ac:dyDescent="0.25">
      <c r="A8" s="173" t="s">
        <v>489</v>
      </c>
      <c r="B8" s="97" t="s">
        <v>488</v>
      </c>
      <c r="C8" s="96">
        <v>3553</v>
      </c>
      <c r="D8" s="96">
        <v>3364</v>
      </c>
      <c r="E8" s="96">
        <v>22105</v>
      </c>
      <c r="F8" s="96">
        <v>8904897.2399999946</v>
      </c>
    </row>
    <row r="9" spans="1:9" x14ac:dyDescent="0.25">
      <c r="A9" s="173" t="s">
        <v>266</v>
      </c>
      <c r="B9" s="97" t="s">
        <v>487</v>
      </c>
      <c r="C9" s="96">
        <v>28678</v>
      </c>
      <c r="D9" s="96">
        <v>26640</v>
      </c>
      <c r="E9" s="96">
        <v>194307</v>
      </c>
      <c r="F9" s="96">
        <v>84696677.410000399</v>
      </c>
    </row>
    <row r="10" spans="1:9" x14ac:dyDescent="0.25">
      <c r="A10" s="173" t="s">
        <v>264</v>
      </c>
      <c r="B10" s="97" t="s">
        <v>486</v>
      </c>
      <c r="C10" s="96">
        <v>5576</v>
      </c>
      <c r="D10" s="96">
        <v>5254</v>
      </c>
      <c r="E10" s="96">
        <v>40945</v>
      </c>
      <c r="F10" s="96">
        <v>15098341.819999982</v>
      </c>
    </row>
    <row r="11" spans="1:9" x14ac:dyDescent="0.25">
      <c r="A11" s="173" t="s">
        <v>262</v>
      </c>
      <c r="B11" s="97" t="s">
        <v>485</v>
      </c>
      <c r="C11" s="96">
        <v>3911</v>
      </c>
      <c r="D11" s="96">
        <v>3693</v>
      </c>
      <c r="E11" s="96">
        <v>37567</v>
      </c>
      <c r="F11" s="96">
        <v>15060963.539999994</v>
      </c>
    </row>
    <row r="12" spans="1:9" x14ac:dyDescent="0.25">
      <c r="A12" s="173" t="s">
        <v>260</v>
      </c>
      <c r="B12" s="97" t="s">
        <v>484</v>
      </c>
      <c r="C12" s="96">
        <v>2676</v>
      </c>
      <c r="D12" s="96">
        <v>2515</v>
      </c>
      <c r="E12" s="96">
        <v>19574</v>
      </c>
      <c r="F12" s="96">
        <v>8733956.3299999926</v>
      </c>
    </row>
    <row r="13" spans="1:9" x14ac:dyDescent="0.25">
      <c r="A13" s="173" t="s">
        <v>483</v>
      </c>
      <c r="B13" s="97" t="s">
        <v>482</v>
      </c>
      <c r="C13" s="96">
        <v>4964</v>
      </c>
      <c r="D13" s="96">
        <v>4794</v>
      </c>
      <c r="E13" s="96">
        <v>46953</v>
      </c>
      <c r="F13" s="96">
        <v>21899716.529999994</v>
      </c>
    </row>
    <row r="14" spans="1:9" x14ac:dyDescent="0.25">
      <c r="A14" s="173" t="s">
        <v>481</v>
      </c>
      <c r="B14" s="97" t="s">
        <v>480</v>
      </c>
      <c r="C14" s="96">
        <v>6866</v>
      </c>
      <c r="D14" s="96">
        <v>6540</v>
      </c>
      <c r="E14" s="96">
        <v>44895</v>
      </c>
      <c r="F14" s="96">
        <v>21491473.779999975</v>
      </c>
    </row>
    <row r="15" spans="1:9" x14ac:dyDescent="0.25">
      <c r="A15" s="173" t="s">
        <v>479</v>
      </c>
      <c r="B15" s="97" t="s">
        <v>478</v>
      </c>
      <c r="C15" s="96">
        <v>5490</v>
      </c>
      <c r="D15" s="96">
        <v>5373</v>
      </c>
      <c r="E15" s="96">
        <v>43306</v>
      </c>
      <c r="F15" s="96">
        <v>25965526.669999983</v>
      </c>
    </row>
    <row r="16" spans="1:9" x14ac:dyDescent="0.25">
      <c r="A16" s="173" t="s">
        <v>256</v>
      </c>
      <c r="B16" s="97" t="s">
        <v>477</v>
      </c>
      <c r="C16" s="96">
        <v>45157</v>
      </c>
      <c r="D16" s="96">
        <v>42411</v>
      </c>
      <c r="E16" s="96">
        <v>390249</v>
      </c>
      <c r="F16" s="96">
        <v>167870764.14000064</v>
      </c>
    </row>
    <row r="17" spans="1:6" x14ac:dyDescent="0.25">
      <c r="A17" s="173" t="s">
        <v>254</v>
      </c>
      <c r="B17" s="97" t="s">
        <v>476</v>
      </c>
      <c r="C17" s="96">
        <v>13493</v>
      </c>
      <c r="D17" s="96">
        <v>12707</v>
      </c>
      <c r="E17" s="96">
        <v>122073</v>
      </c>
      <c r="F17" s="96">
        <v>50444666.170000099</v>
      </c>
    </row>
    <row r="18" spans="1:6" x14ac:dyDescent="0.25">
      <c r="A18" s="173" t="s">
        <v>252</v>
      </c>
      <c r="B18" s="97" t="s">
        <v>475</v>
      </c>
      <c r="C18" s="96">
        <v>2638</v>
      </c>
      <c r="D18" s="96">
        <v>2574</v>
      </c>
      <c r="E18" s="96">
        <v>18294</v>
      </c>
      <c r="F18" s="96">
        <v>7748412.6800000006</v>
      </c>
    </row>
    <row r="19" spans="1:6" x14ac:dyDescent="0.25">
      <c r="A19" s="173" t="s">
        <v>250</v>
      </c>
      <c r="B19" s="97" t="s">
        <v>474</v>
      </c>
      <c r="C19" s="96">
        <v>5850</v>
      </c>
      <c r="D19" s="96">
        <v>5565</v>
      </c>
      <c r="E19" s="96">
        <v>52990</v>
      </c>
      <c r="F19" s="96">
        <v>25107788.38000001</v>
      </c>
    </row>
    <row r="20" spans="1:6" x14ac:dyDescent="0.25">
      <c r="A20" s="173" t="s">
        <v>248</v>
      </c>
      <c r="B20" s="97" t="s">
        <v>473</v>
      </c>
      <c r="C20" s="96">
        <v>13222</v>
      </c>
      <c r="D20" s="96">
        <v>12507</v>
      </c>
      <c r="E20" s="96">
        <v>95337</v>
      </c>
      <c r="F20" s="96">
        <v>41381919.170000069</v>
      </c>
    </row>
    <row r="21" spans="1:6" x14ac:dyDescent="0.25">
      <c r="A21" s="173" t="s">
        <v>246</v>
      </c>
      <c r="B21" s="97" t="s">
        <v>472</v>
      </c>
      <c r="C21" s="96">
        <v>4557</v>
      </c>
      <c r="D21" s="96">
        <v>4372</v>
      </c>
      <c r="E21" s="96">
        <v>39549</v>
      </c>
      <c r="F21" s="96">
        <v>17934468.179999992</v>
      </c>
    </row>
    <row r="22" spans="1:6" x14ac:dyDescent="0.25">
      <c r="A22" s="173" t="s">
        <v>244</v>
      </c>
      <c r="B22" s="97" t="s">
        <v>471</v>
      </c>
      <c r="C22" s="96">
        <v>4299</v>
      </c>
      <c r="D22" s="96">
        <v>4156</v>
      </c>
      <c r="E22" s="96">
        <v>35839</v>
      </c>
      <c r="F22" s="96">
        <v>15459929.819999998</v>
      </c>
    </row>
    <row r="23" spans="1:6" x14ac:dyDescent="0.25">
      <c r="A23" s="173" t="s">
        <v>241</v>
      </c>
      <c r="B23" s="97" t="s">
        <v>470</v>
      </c>
      <c r="C23" s="96">
        <v>9882</v>
      </c>
      <c r="D23" s="96">
        <v>9301</v>
      </c>
      <c r="E23" s="96">
        <v>96602</v>
      </c>
      <c r="F23" s="96">
        <v>35019844.060000092</v>
      </c>
    </row>
    <row r="24" spans="1:6" x14ac:dyDescent="0.25">
      <c r="A24" s="173" t="s">
        <v>239</v>
      </c>
      <c r="B24" s="97" t="s">
        <v>469</v>
      </c>
      <c r="C24" s="96">
        <v>10059</v>
      </c>
      <c r="D24" s="96">
        <v>9621</v>
      </c>
      <c r="E24" s="96">
        <v>78819</v>
      </c>
      <c r="F24" s="96">
        <v>34848125.680000015</v>
      </c>
    </row>
    <row r="25" spans="1:6" x14ac:dyDescent="0.25">
      <c r="A25" s="173" t="s">
        <v>237</v>
      </c>
      <c r="B25" s="97" t="s">
        <v>468</v>
      </c>
      <c r="C25" s="96">
        <v>1564</v>
      </c>
      <c r="D25" s="96">
        <v>1485</v>
      </c>
      <c r="E25" s="96">
        <v>11156</v>
      </c>
      <c r="F25" s="96">
        <v>5190260.870000001</v>
      </c>
    </row>
    <row r="26" spans="1:6" x14ac:dyDescent="0.25">
      <c r="A26" s="173" t="s">
        <v>235</v>
      </c>
      <c r="B26" s="97" t="s">
        <v>467</v>
      </c>
      <c r="C26" s="96">
        <v>7356</v>
      </c>
      <c r="D26" s="96">
        <v>7219</v>
      </c>
      <c r="E26" s="96">
        <v>48719</v>
      </c>
      <c r="F26" s="96">
        <v>22839594.710000012</v>
      </c>
    </row>
    <row r="27" spans="1:6" x14ac:dyDescent="0.25">
      <c r="A27" s="173" t="s">
        <v>233</v>
      </c>
      <c r="B27" s="97" t="s">
        <v>466</v>
      </c>
      <c r="C27" s="96">
        <v>9277</v>
      </c>
      <c r="D27" s="96">
        <v>8751</v>
      </c>
      <c r="E27" s="96">
        <v>113734</v>
      </c>
      <c r="F27" s="96">
        <v>38754355.449999988</v>
      </c>
    </row>
    <row r="28" spans="1:6" x14ac:dyDescent="0.25">
      <c r="A28" s="173" t="s">
        <v>231</v>
      </c>
      <c r="B28" s="97" t="s">
        <v>465</v>
      </c>
      <c r="C28" s="96">
        <v>11420</v>
      </c>
      <c r="D28" s="96">
        <v>10578</v>
      </c>
      <c r="E28" s="96">
        <v>108281</v>
      </c>
      <c r="F28" s="96">
        <v>39587804.170000061</v>
      </c>
    </row>
    <row r="29" spans="1:6" x14ac:dyDescent="0.25">
      <c r="A29" s="173" t="s">
        <v>229</v>
      </c>
      <c r="B29" s="97" t="s">
        <v>464</v>
      </c>
      <c r="C29" s="96">
        <v>8794</v>
      </c>
      <c r="D29" s="96">
        <v>8177</v>
      </c>
      <c r="E29" s="96">
        <v>79582</v>
      </c>
      <c r="F29" s="96">
        <v>32386001.670000054</v>
      </c>
    </row>
    <row r="30" spans="1:6" x14ac:dyDescent="0.25">
      <c r="A30" s="173" t="s">
        <v>227</v>
      </c>
      <c r="B30" s="97" t="s">
        <v>463</v>
      </c>
      <c r="C30" s="96">
        <v>6352</v>
      </c>
      <c r="D30" s="96">
        <v>6028</v>
      </c>
      <c r="E30" s="96">
        <v>56083</v>
      </c>
      <c r="F30" s="96">
        <v>22755277.13000001</v>
      </c>
    </row>
    <row r="31" spans="1:6" x14ac:dyDescent="0.25">
      <c r="A31" s="173" t="s">
        <v>225</v>
      </c>
      <c r="B31" s="97" t="s">
        <v>462</v>
      </c>
      <c r="C31" s="96">
        <v>15417</v>
      </c>
      <c r="D31" s="96">
        <v>14747</v>
      </c>
      <c r="E31" s="96">
        <v>140843</v>
      </c>
      <c r="F31" s="96">
        <v>60143203.600000016</v>
      </c>
    </row>
    <row r="32" spans="1:6" x14ac:dyDescent="0.25">
      <c r="A32" s="173" t="s">
        <v>461</v>
      </c>
      <c r="B32" s="97" t="s">
        <v>460</v>
      </c>
      <c r="C32" s="96">
        <v>4830</v>
      </c>
      <c r="D32" s="96">
        <v>4719</v>
      </c>
      <c r="E32" s="96">
        <v>29549</v>
      </c>
      <c r="F32" s="96">
        <v>16000568.28999999</v>
      </c>
    </row>
    <row r="33" spans="1:6" x14ac:dyDescent="0.25">
      <c r="A33" s="173" t="s">
        <v>459</v>
      </c>
      <c r="B33" s="97" t="s">
        <v>458</v>
      </c>
      <c r="C33" s="96">
        <v>4994</v>
      </c>
      <c r="D33" s="96">
        <v>4894</v>
      </c>
      <c r="E33" s="96">
        <v>26940</v>
      </c>
      <c r="F33" s="96">
        <v>15799615.54999999</v>
      </c>
    </row>
    <row r="34" spans="1:6" x14ac:dyDescent="0.25">
      <c r="A34" s="173" t="s">
        <v>223</v>
      </c>
      <c r="B34" s="97" t="s">
        <v>457</v>
      </c>
      <c r="C34" s="96">
        <v>13860</v>
      </c>
      <c r="D34" s="96">
        <v>13008</v>
      </c>
      <c r="E34" s="96">
        <v>91988</v>
      </c>
      <c r="F34" s="96">
        <v>41337371.630000047</v>
      </c>
    </row>
    <row r="35" spans="1:6" x14ac:dyDescent="0.25">
      <c r="A35" s="173" t="s">
        <v>221</v>
      </c>
      <c r="B35" s="97" t="s">
        <v>456</v>
      </c>
      <c r="C35" s="96">
        <v>27978</v>
      </c>
      <c r="D35" s="96">
        <v>26425</v>
      </c>
      <c r="E35" s="96">
        <v>307892</v>
      </c>
      <c r="F35" s="96">
        <v>142495789.35000038</v>
      </c>
    </row>
    <row r="36" spans="1:6" x14ac:dyDescent="0.25">
      <c r="A36" s="173" t="s">
        <v>219</v>
      </c>
      <c r="B36" s="97" t="s">
        <v>455</v>
      </c>
      <c r="C36" s="96">
        <v>3369</v>
      </c>
      <c r="D36" s="96">
        <v>3160</v>
      </c>
      <c r="E36" s="96">
        <v>23046</v>
      </c>
      <c r="F36" s="96">
        <v>10979842.289999997</v>
      </c>
    </row>
    <row r="37" spans="1:6" x14ac:dyDescent="0.25">
      <c r="A37" s="173" t="s">
        <v>217</v>
      </c>
      <c r="B37" s="97" t="s">
        <v>454</v>
      </c>
      <c r="C37" s="96">
        <v>34989</v>
      </c>
      <c r="D37" s="96">
        <v>32535</v>
      </c>
      <c r="E37" s="96">
        <v>312365</v>
      </c>
      <c r="F37" s="96">
        <v>141150415.80000046</v>
      </c>
    </row>
    <row r="38" spans="1:6" x14ac:dyDescent="0.25">
      <c r="A38" s="173" t="s">
        <v>453</v>
      </c>
      <c r="B38" s="97" t="s">
        <v>452</v>
      </c>
      <c r="C38" s="96">
        <v>24803</v>
      </c>
      <c r="D38" s="96">
        <v>23592</v>
      </c>
      <c r="E38" s="96">
        <v>184677</v>
      </c>
      <c r="F38" s="96">
        <v>85003030.440000221</v>
      </c>
    </row>
    <row r="39" spans="1:6" x14ac:dyDescent="0.25">
      <c r="A39" s="173" t="s">
        <v>215</v>
      </c>
      <c r="B39" s="97" t="s">
        <v>451</v>
      </c>
      <c r="C39" s="96">
        <v>20859</v>
      </c>
      <c r="D39" s="96">
        <v>19435</v>
      </c>
      <c r="E39" s="96">
        <v>220158</v>
      </c>
      <c r="F39" s="96">
        <v>91532189.910000667</v>
      </c>
    </row>
    <row r="40" spans="1:6" x14ac:dyDescent="0.25">
      <c r="A40" s="173" t="s">
        <v>213</v>
      </c>
      <c r="B40" s="97" t="s">
        <v>450</v>
      </c>
      <c r="C40" s="96">
        <v>3483</v>
      </c>
      <c r="D40" s="96">
        <v>3296</v>
      </c>
      <c r="E40" s="96">
        <v>32810</v>
      </c>
      <c r="F40" s="96">
        <v>11624250.859999994</v>
      </c>
    </row>
    <row r="41" spans="1:6" x14ac:dyDescent="0.25">
      <c r="A41" s="173" t="s">
        <v>211</v>
      </c>
      <c r="B41" s="97" t="s">
        <v>449</v>
      </c>
      <c r="C41" s="96">
        <v>11149</v>
      </c>
      <c r="D41" s="96">
        <v>10431</v>
      </c>
      <c r="E41" s="96">
        <v>110958</v>
      </c>
      <c r="F41" s="96">
        <v>42121081.740000084</v>
      </c>
    </row>
    <row r="42" spans="1:6" x14ac:dyDescent="0.25">
      <c r="A42" s="173" t="s">
        <v>209</v>
      </c>
      <c r="B42" s="97" t="s">
        <v>448</v>
      </c>
      <c r="C42" s="96">
        <v>25007</v>
      </c>
      <c r="D42" s="96">
        <v>22911</v>
      </c>
      <c r="E42" s="96">
        <v>234621</v>
      </c>
      <c r="F42" s="96">
        <v>91801807.68000026</v>
      </c>
    </row>
    <row r="43" spans="1:6" x14ac:dyDescent="0.25">
      <c r="A43" s="173" t="s">
        <v>207</v>
      </c>
      <c r="B43" s="97" t="s">
        <v>447</v>
      </c>
      <c r="C43" s="96">
        <v>4500</v>
      </c>
      <c r="D43" s="96">
        <v>4319</v>
      </c>
      <c r="E43" s="96">
        <v>38509</v>
      </c>
      <c r="F43" s="96">
        <v>16953763.279999994</v>
      </c>
    </row>
    <row r="44" spans="1:6" x14ac:dyDescent="0.25">
      <c r="A44" s="173" t="s">
        <v>446</v>
      </c>
      <c r="B44" s="97" t="s">
        <v>445</v>
      </c>
      <c r="C44" s="96">
        <v>7856</v>
      </c>
      <c r="D44" s="96">
        <v>7405</v>
      </c>
      <c r="E44" s="96">
        <v>56208</v>
      </c>
      <c r="F44" s="96">
        <v>23847131.390000008</v>
      </c>
    </row>
    <row r="45" spans="1:6" x14ac:dyDescent="0.25">
      <c r="A45" s="173" t="s">
        <v>205</v>
      </c>
      <c r="B45" s="97" t="s">
        <v>444</v>
      </c>
      <c r="C45" s="96">
        <v>5442</v>
      </c>
      <c r="D45" s="96">
        <v>5145</v>
      </c>
      <c r="E45" s="96">
        <v>51619</v>
      </c>
      <c r="F45" s="96">
        <v>19631820.319999985</v>
      </c>
    </row>
    <row r="46" spans="1:6" x14ac:dyDescent="0.25">
      <c r="A46" s="173" t="s">
        <v>203</v>
      </c>
      <c r="B46" s="97" t="s">
        <v>443</v>
      </c>
      <c r="C46" s="96">
        <v>13950</v>
      </c>
      <c r="D46" s="96">
        <v>13312</v>
      </c>
      <c r="E46" s="96">
        <v>128465</v>
      </c>
      <c r="F46" s="96">
        <v>54380439.920000046</v>
      </c>
    </row>
    <row r="47" spans="1:6" x14ac:dyDescent="0.25">
      <c r="A47" s="173" t="s">
        <v>201</v>
      </c>
      <c r="B47" s="97" t="s">
        <v>442</v>
      </c>
      <c r="C47" s="96">
        <v>4266</v>
      </c>
      <c r="D47" s="96">
        <v>4097</v>
      </c>
      <c r="E47" s="96">
        <v>31383</v>
      </c>
      <c r="F47" s="96">
        <v>12540252.149999995</v>
      </c>
    </row>
    <row r="48" spans="1:6" x14ac:dyDescent="0.25">
      <c r="A48" s="173" t="s">
        <v>441</v>
      </c>
      <c r="B48" s="97" t="s">
        <v>440</v>
      </c>
      <c r="C48" s="96">
        <v>27439</v>
      </c>
      <c r="D48" s="96">
        <v>25936</v>
      </c>
      <c r="E48" s="96">
        <v>327173</v>
      </c>
      <c r="F48" s="96">
        <v>140444053.91000026</v>
      </c>
    </row>
    <row r="49" spans="1:6" x14ac:dyDescent="0.25">
      <c r="A49" s="173" t="s">
        <v>199</v>
      </c>
      <c r="B49" s="97" t="s">
        <v>439</v>
      </c>
      <c r="C49" s="96">
        <v>10808</v>
      </c>
      <c r="D49" s="96">
        <v>10427</v>
      </c>
      <c r="E49" s="96">
        <v>108313</v>
      </c>
      <c r="F49" s="96">
        <v>42459037.780000158</v>
      </c>
    </row>
    <row r="50" spans="1:6" x14ac:dyDescent="0.25">
      <c r="A50" s="173" t="s">
        <v>197</v>
      </c>
      <c r="B50" s="97" t="s">
        <v>438</v>
      </c>
      <c r="C50" s="96">
        <v>3189</v>
      </c>
      <c r="D50" s="96">
        <v>3031</v>
      </c>
      <c r="E50" s="96">
        <v>23804</v>
      </c>
      <c r="F50" s="96">
        <v>10129937.869999992</v>
      </c>
    </row>
    <row r="51" spans="1:6" x14ac:dyDescent="0.25">
      <c r="A51" s="173" t="s">
        <v>195</v>
      </c>
      <c r="B51" s="97" t="s">
        <v>437</v>
      </c>
      <c r="C51" s="96">
        <v>5998</v>
      </c>
      <c r="D51" s="96">
        <v>5677</v>
      </c>
      <c r="E51" s="96">
        <v>45037</v>
      </c>
      <c r="F51" s="96">
        <v>18551886.999999996</v>
      </c>
    </row>
    <row r="52" spans="1:6" x14ac:dyDescent="0.25">
      <c r="A52" s="173" t="s">
        <v>436</v>
      </c>
      <c r="B52" s="97" t="s">
        <v>435</v>
      </c>
      <c r="C52" s="96">
        <v>1488</v>
      </c>
      <c r="D52" s="96">
        <v>1455</v>
      </c>
      <c r="E52" s="96">
        <v>8939</v>
      </c>
      <c r="F52" s="96">
        <v>4171254.0499999989</v>
      </c>
    </row>
    <row r="53" spans="1:6" x14ac:dyDescent="0.25">
      <c r="A53" s="173" t="s">
        <v>193</v>
      </c>
      <c r="B53" s="97" t="s">
        <v>434</v>
      </c>
      <c r="C53" s="96">
        <v>14679</v>
      </c>
      <c r="D53" s="96">
        <v>13907</v>
      </c>
      <c r="E53" s="96">
        <v>155833</v>
      </c>
      <c r="F53" s="96">
        <v>67742037.840000108</v>
      </c>
    </row>
    <row r="54" spans="1:6" x14ac:dyDescent="0.25">
      <c r="A54" s="173" t="s">
        <v>191</v>
      </c>
      <c r="B54" s="97" t="s">
        <v>433</v>
      </c>
      <c r="C54" s="96">
        <v>8274</v>
      </c>
      <c r="D54" s="96">
        <v>7956</v>
      </c>
      <c r="E54" s="96">
        <v>78025</v>
      </c>
      <c r="F54" s="96">
        <v>36316873.420000009</v>
      </c>
    </row>
    <row r="55" spans="1:6" x14ac:dyDescent="0.25">
      <c r="A55" s="173" t="s">
        <v>189</v>
      </c>
      <c r="B55" s="97" t="s">
        <v>432</v>
      </c>
      <c r="C55" s="96">
        <v>9464</v>
      </c>
      <c r="D55" s="96">
        <v>9378</v>
      </c>
      <c r="E55" s="96">
        <v>90196</v>
      </c>
      <c r="F55" s="96">
        <v>39586409.420000032</v>
      </c>
    </row>
    <row r="56" spans="1:6" x14ac:dyDescent="0.25">
      <c r="A56" s="173" t="s">
        <v>187</v>
      </c>
      <c r="B56" s="97" t="s">
        <v>431</v>
      </c>
      <c r="C56" s="96">
        <v>2641</v>
      </c>
      <c r="D56" s="96">
        <v>2508</v>
      </c>
      <c r="E56" s="96">
        <v>27338</v>
      </c>
      <c r="F56" s="96">
        <v>11264112.319999989</v>
      </c>
    </row>
    <row r="57" spans="1:6" x14ac:dyDescent="0.25">
      <c r="A57" s="173" t="s">
        <v>185</v>
      </c>
      <c r="B57" s="97" t="s">
        <v>430</v>
      </c>
      <c r="C57" s="96">
        <v>4981</v>
      </c>
      <c r="D57" s="96">
        <v>4808</v>
      </c>
      <c r="E57" s="96">
        <v>61434</v>
      </c>
      <c r="F57" s="96">
        <v>25031176.469999976</v>
      </c>
    </row>
    <row r="58" spans="1:6" x14ac:dyDescent="0.25">
      <c r="A58" s="173" t="s">
        <v>429</v>
      </c>
      <c r="B58" s="97" t="s">
        <v>428</v>
      </c>
      <c r="C58" s="96">
        <v>10978</v>
      </c>
      <c r="D58" s="96">
        <v>10396</v>
      </c>
      <c r="E58" s="96">
        <v>109428</v>
      </c>
      <c r="F58" s="96">
        <v>41852912.550000064</v>
      </c>
    </row>
    <row r="59" spans="1:6" x14ac:dyDescent="0.25">
      <c r="A59" s="173" t="s">
        <v>183</v>
      </c>
      <c r="B59" s="97" t="s">
        <v>427</v>
      </c>
      <c r="C59" s="96">
        <v>2341</v>
      </c>
      <c r="D59" s="96">
        <v>2261</v>
      </c>
      <c r="E59" s="96">
        <v>20082</v>
      </c>
      <c r="F59" s="96">
        <v>10901563.019999992</v>
      </c>
    </row>
    <row r="60" spans="1:6" x14ac:dyDescent="0.25">
      <c r="A60" s="173" t="s">
        <v>181</v>
      </c>
      <c r="B60" s="97" t="s">
        <v>426</v>
      </c>
      <c r="C60" s="96">
        <v>13995</v>
      </c>
      <c r="D60" s="96">
        <v>13396</v>
      </c>
      <c r="E60" s="96">
        <v>115245</v>
      </c>
      <c r="F60" s="96">
        <v>51251223.420000091</v>
      </c>
    </row>
    <row r="61" spans="1:6" x14ac:dyDescent="0.25">
      <c r="A61" s="173" t="s">
        <v>425</v>
      </c>
      <c r="B61" s="97" t="s">
        <v>424</v>
      </c>
      <c r="C61" s="96">
        <v>16610</v>
      </c>
      <c r="D61" s="96">
        <v>15365</v>
      </c>
      <c r="E61" s="96">
        <v>175017</v>
      </c>
      <c r="F61" s="96">
        <v>73076352.900000066</v>
      </c>
    </row>
    <row r="62" spans="1:6" x14ac:dyDescent="0.25">
      <c r="A62" s="173" t="s">
        <v>179</v>
      </c>
      <c r="B62" s="97" t="s">
        <v>423</v>
      </c>
      <c r="C62" s="96">
        <v>3202</v>
      </c>
      <c r="D62" s="96">
        <v>2977</v>
      </c>
      <c r="E62" s="96">
        <v>28205</v>
      </c>
      <c r="F62" s="96">
        <v>10370066.019999998</v>
      </c>
    </row>
    <row r="63" spans="1:6" x14ac:dyDescent="0.25">
      <c r="A63" s="173" t="s">
        <v>177</v>
      </c>
      <c r="B63" s="97" t="s">
        <v>422</v>
      </c>
      <c r="C63" s="96">
        <v>39607</v>
      </c>
      <c r="D63" s="96">
        <v>37285</v>
      </c>
      <c r="E63" s="96">
        <v>490597</v>
      </c>
      <c r="F63" s="96">
        <v>214836945.99000049</v>
      </c>
    </row>
    <row r="64" spans="1:6" x14ac:dyDescent="0.25">
      <c r="A64" s="173" t="s">
        <v>175</v>
      </c>
      <c r="B64" s="97" t="s">
        <v>421</v>
      </c>
      <c r="C64" s="96">
        <v>12157</v>
      </c>
      <c r="D64" s="96">
        <v>11069</v>
      </c>
      <c r="E64" s="96">
        <v>124159</v>
      </c>
      <c r="F64" s="96">
        <v>53777176.180000074</v>
      </c>
    </row>
    <row r="65" spans="1:6" x14ac:dyDescent="0.25">
      <c r="A65" s="173" t="s">
        <v>173</v>
      </c>
      <c r="B65" s="97" t="s">
        <v>420</v>
      </c>
      <c r="C65" s="96">
        <v>4355</v>
      </c>
      <c r="D65" s="96">
        <v>4136</v>
      </c>
      <c r="E65" s="96">
        <v>40680</v>
      </c>
      <c r="F65" s="96">
        <v>18663156.409999989</v>
      </c>
    </row>
    <row r="66" spans="1:6" x14ac:dyDescent="0.25">
      <c r="A66" s="173" t="s">
        <v>171</v>
      </c>
      <c r="B66" s="97" t="s">
        <v>419</v>
      </c>
      <c r="C66" s="96">
        <v>20025</v>
      </c>
      <c r="D66" s="96">
        <v>19028</v>
      </c>
      <c r="E66" s="96">
        <v>219892</v>
      </c>
      <c r="F66" s="96">
        <v>103167366.7400002</v>
      </c>
    </row>
    <row r="67" spans="1:6" x14ac:dyDescent="0.25">
      <c r="A67" s="173" t="s">
        <v>169</v>
      </c>
      <c r="B67" s="97" t="s">
        <v>418</v>
      </c>
      <c r="C67" s="96">
        <v>11494</v>
      </c>
      <c r="D67" s="96">
        <v>11197</v>
      </c>
      <c r="E67" s="96">
        <v>111268</v>
      </c>
      <c r="F67" s="96">
        <v>49152062.030000038</v>
      </c>
    </row>
    <row r="68" spans="1:6" x14ac:dyDescent="0.25">
      <c r="A68" s="173" t="s">
        <v>167</v>
      </c>
      <c r="B68" s="97" t="s">
        <v>417</v>
      </c>
      <c r="C68" s="96">
        <v>15493</v>
      </c>
      <c r="D68" s="96">
        <v>14811</v>
      </c>
      <c r="E68" s="96">
        <v>121154</v>
      </c>
      <c r="F68" s="96">
        <v>56161574.530000076</v>
      </c>
    </row>
    <row r="69" spans="1:6" x14ac:dyDescent="0.25">
      <c r="A69" s="173" t="s">
        <v>165</v>
      </c>
      <c r="B69" s="97" t="s">
        <v>416</v>
      </c>
      <c r="C69" s="96">
        <v>4470</v>
      </c>
      <c r="D69" s="96">
        <v>4274</v>
      </c>
      <c r="E69" s="96">
        <v>34601</v>
      </c>
      <c r="F69" s="96">
        <v>13963033.649999995</v>
      </c>
    </row>
    <row r="70" spans="1:6" x14ac:dyDescent="0.25">
      <c r="A70" s="173" t="s">
        <v>163</v>
      </c>
      <c r="B70" s="97" t="s">
        <v>415</v>
      </c>
      <c r="C70" s="96">
        <v>9324</v>
      </c>
      <c r="D70" s="96">
        <v>8933</v>
      </c>
      <c r="E70" s="96">
        <v>63550</v>
      </c>
      <c r="F70" s="96">
        <v>32786263.830000006</v>
      </c>
    </row>
    <row r="71" spans="1:6" x14ac:dyDescent="0.25">
      <c r="A71" s="173" t="s">
        <v>414</v>
      </c>
      <c r="B71" s="97" t="s">
        <v>413</v>
      </c>
      <c r="C71" s="96">
        <v>23634</v>
      </c>
      <c r="D71" s="96">
        <v>22381</v>
      </c>
      <c r="E71" s="96">
        <v>255723</v>
      </c>
      <c r="F71" s="96">
        <v>104752213.72000013</v>
      </c>
    </row>
    <row r="72" spans="1:6" x14ac:dyDescent="0.25">
      <c r="A72" s="173" t="s">
        <v>161</v>
      </c>
      <c r="B72" s="97" t="s">
        <v>412</v>
      </c>
      <c r="C72" s="96">
        <v>14557</v>
      </c>
      <c r="D72" s="96">
        <v>13763</v>
      </c>
      <c r="E72" s="96">
        <v>146092</v>
      </c>
      <c r="F72" s="96">
        <v>65370844.44000008</v>
      </c>
    </row>
    <row r="73" spans="1:6" x14ac:dyDescent="0.25">
      <c r="A73" s="173" t="s">
        <v>160</v>
      </c>
      <c r="B73" s="97" t="s">
        <v>411</v>
      </c>
      <c r="C73" s="96">
        <v>43619</v>
      </c>
      <c r="D73" s="96">
        <v>40818</v>
      </c>
      <c r="E73" s="96">
        <v>476876</v>
      </c>
      <c r="F73" s="96">
        <v>195625449.46999952</v>
      </c>
    </row>
    <row r="74" spans="1:6" x14ac:dyDescent="0.25">
      <c r="A74" s="173" t="s">
        <v>158</v>
      </c>
      <c r="B74" s="97" t="s">
        <v>410</v>
      </c>
      <c r="C74" s="96">
        <v>3207</v>
      </c>
      <c r="D74" s="96">
        <v>3032</v>
      </c>
      <c r="E74" s="96">
        <v>35647</v>
      </c>
      <c r="F74" s="96">
        <v>13229992.720000001</v>
      </c>
    </row>
    <row r="75" spans="1:6" x14ac:dyDescent="0.25">
      <c r="A75" s="173" t="s">
        <v>156</v>
      </c>
      <c r="B75" s="97" t="s">
        <v>409</v>
      </c>
      <c r="C75" s="96">
        <v>9929</v>
      </c>
      <c r="D75" s="96">
        <v>9257</v>
      </c>
      <c r="E75" s="96">
        <v>89469</v>
      </c>
      <c r="F75" s="96">
        <v>36975918.620000064</v>
      </c>
    </row>
    <row r="76" spans="1:6" x14ac:dyDescent="0.25">
      <c r="A76" s="173" t="s">
        <v>154</v>
      </c>
      <c r="B76" s="97" t="s">
        <v>408</v>
      </c>
      <c r="C76" s="96">
        <v>8389</v>
      </c>
      <c r="D76" s="96">
        <v>8027</v>
      </c>
      <c r="E76" s="96">
        <v>94123</v>
      </c>
      <c r="F76" s="96">
        <v>41167000.890000053</v>
      </c>
    </row>
    <row r="77" spans="1:6" x14ac:dyDescent="0.25">
      <c r="A77" s="173" t="s">
        <v>152</v>
      </c>
      <c r="B77" s="97" t="s">
        <v>407</v>
      </c>
      <c r="C77" s="96">
        <v>11780</v>
      </c>
      <c r="D77" s="96">
        <v>11296</v>
      </c>
      <c r="E77" s="96">
        <v>106657</v>
      </c>
      <c r="F77" s="96">
        <v>36141525.320000052</v>
      </c>
    </row>
    <row r="78" spans="1:6" x14ac:dyDescent="0.25">
      <c r="A78" s="173" t="s">
        <v>150</v>
      </c>
      <c r="B78" s="97" t="s">
        <v>406</v>
      </c>
      <c r="C78" s="96">
        <v>17898</v>
      </c>
      <c r="D78" s="96">
        <v>17296</v>
      </c>
      <c r="E78" s="96">
        <v>156725</v>
      </c>
      <c r="F78" s="96">
        <v>66043967.030000106</v>
      </c>
    </row>
    <row r="79" spans="1:6" x14ac:dyDescent="0.25">
      <c r="A79" s="173" t="s">
        <v>148</v>
      </c>
      <c r="B79" s="97" t="s">
        <v>405</v>
      </c>
      <c r="C79" s="96">
        <v>94367</v>
      </c>
      <c r="D79" s="96">
        <v>86822</v>
      </c>
      <c r="E79" s="96">
        <v>895838</v>
      </c>
      <c r="F79" s="96">
        <v>393160580.36999708</v>
      </c>
    </row>
    <row r="80" spans="1:6" x14ac:dyDescent="0.25">
      <c r="A80" s="173" t="s">
        <v>404</v>
      </c>
      <c r="B80" s="97" t="s">
        <v>403</v>
      </c>
      <c r="C80" s="96">
        <v>20156</v>
      </c>
      <c r="D80" s="96">
        <v>18932</v>
      </c>
      <c r="E80" s="96">
        <v>225299</v>
      </c>
      <c r="F80" s="96">
        <v>100841571.5500004</v>
      </c>
    </row>
    <row r="81" spans="1:6" x14ac:dyDescent="0.25">
      <c r="A81" s="173" t="s">
        <v>146</v>
      </c>
      <c r="B81" s="97" t="s">
        <v>402</v>
      </c>
      <c r="C81" s="96">
        <v>23594</v>
      </c>
      <c r="D81" s="96">
        <v>21920</v>
      </c>
      <c r="E81" s="96">
        <v>270407</v>
      </c>
      <c r="F81" s="96">
        <v>128298221.08000018</v>
      </c>
    </row>
    <row r="82" spans="1:6" x14ac:dyDescent="0.25">
      <c r="A82" s="173" t="s">
        <v>144</v>
      </c>
      <c r="B82" s="97" t="s">
        <v>401</v>
      </c>
      <c r="C82" s="96">
        <v>23299</v>
      </c>
      <c r="D82" s="96">
        <v>21537</v>
      </c>
      <c r="E82" s="96">
        <v>312951</v>
      </c>
      <c r="F82" s="96">
        <v>122295390.95000039</v>
      </c>
    </row>
    <row r="83" spans="1:6" x14ac:dyDescent="0.25">
      <c r="A83" s="173" t="s">
        <v>142</v>
      </c>
      <c r="B83" s="97" t="s">
        <v>400</v>
      </c>
      <c r="C83" s="96">
        <v>5941</v>
      </c>
      <c r="D83" s="96">
        <v>5623</v>
      </c>
      <c r="E83" s="96">
        <v>63054</v>
      </c>
      <c r="F83" s="96">
        <v>28119543.770000022</v>
      </c>
    </row>
    <row r="84" spans="1:6" x14ac:dyDescent="0.25">
      <c r="A84" s="173" t="s">
        <v>140</v>
      </c>
      <c r="B84" s="97" t="s">
        <v>399</v>
      </c>
      <c r="C84" s="96">
        <v>8275</v>
      </c>
      <c r="D84" s="96">
        <v>7679</v>
      </c>
      <c r="E84" s="96">
        <v>82882</v>
      </c>
      <c r="F84" s="96">
        <v>36194537.400000013</v>
      </c>
    </row>
    <row r="85" spans="1:6" x14ac:dyDescent="0.25">
      <c r="A85" s="173" t="s">
        <v>138</v>
      </c>
      <c r="B85" s="97" t="s">
        <v>398</v>
      </c>
      <c r="C85" s="96">
        <v>6957</v>
      </c>
      <c r="D85" s="96">
        <v>6629</v>
      </c>
      <c r="E85" s="96">
        <v>50685</v>
      </c>
      <c r="F85" s="96">
        <v>23906205.320000019</v>
      </c>
    </row>
    <row r="86" spans="1:6" x14ac:dyDescent="0.25">
      <c r="A86" s="173" t="s">
        <v>136</v>
      </c>
      <c r="B86" s="97" t="s">
        <v>397</v>
      </c>
      <c r="C86" s="96">
        <v>4562</v>
      </c>
      <c r="D86" s="96">
        <v>4215</v>
      </c>
      <c r="E86" s="96">
        <v>32781</v>
      </c>
      <c r="F86" s="96">
        <v>14308522.419999994</v>
      </c>
    </row>
    <row r="87" spans="1:6" x14ac:dyDescent="0.25">
      <c r="A87" s="173" t="s">
        <v>396</v>
      </c>
      <c r="B87" s="97" t="s">
        <v>395</v>
      </c>
      <c r="C87" s="96">
        <v>23223</v>
      </c>
      <c r="D87" s="96">
        <v>21614</v>
      </c>
      <c r="E87" s="96">
        <v>144267</v>
      </c>
      <c r="F87" s="96">
        <v>65015984.650000155</v>
      </c>
    </row>
    <row r="88" spans="1:6" x14ac:dyDescent="0.25">
      <c r="A88" s="173" t="s">
        <v>134</v>
      </c>
      <c r="B88" s="97" t="s">
        <v>394</v>
      </c>
      <c r="C88" s="96">
        <v>12991</v>
      </c>
      <c r="D88" s="96">
        <v>12552</v>
      </c>
      <c r="E88" s="96">
        <v>92272</v>
      </c>
      <c r="F88" s="96">
        <v>39968258.430000044</v>
      </c>
    </row>
    <row r="89" spans="1:6" x14ac:dyDescent="0.25">
      <c r="A89" s="173" t="s">
        <v>132</v>
      </c>
      <c r="B89" s="97" t="s">
        <v>393</v>
      </c>
      <c r="C89" s="96">
        <v>13865</v>
      </c>
      <c r="D89" s="96">
        <v>13079</v>
      </c>
      <c r="E89" s="96">
        <v>145737</v>
      </c>
      <c r="F89" s="96">
        <v>65980648.660000034</v>
      </c>
    </row>
    <row r="90" spans="1:6" x14ac:dyDescent="0.25">
      <c r="A90" s="173" t="s">
        <v>130</v>
      </c>
      <c r="B90" s="97" t="s">
        <v>392</v>
      </c>
      <c r="C90" s="96">
        <v>6765</v>
      </c>
      <c r="D90" s="96">
        <v>6391</v>
      </c>
      <c r="E90" s="96">
        <v>68564</v>
      </c>
      <c r="F90" s="96">
        <v>30759807.329999991</v>
      </c>
    </row>
    <row r="91" spans="1:6" x14ac:dyDescent="0.25">
      <c r="A91" s="173" t="s">
        <v>128</v>
      </c>
      <c r="B91" s="97" t="s">
        <v>391</v>
      </c>
      <c r="C91" s="96">
        <v>6079</v>
      </c>
      <c r="D91" s="96">
        <v>5761</v>
      </c>
      <c r="E91" s="96">
        <v>54905</v>
      </c>
      <c r="F91" s="96">
        <v>25108686.630000014</v>
      </c>
    </row>
    <row r="92" spans="1:6" x14ac:dyDescent="0.25">
      <c r="A92" s="173" t="s">
        <v>126</v>
      </c>
      <c r="B92" s="97" t="s">
        <v>390</v>
      </c>
      <c r="C92" s="96">
        <v>6430</v>
      </c>
      <c r="D92" s="96">
        <v>6269</v>
      </c>
      <c r="E92" s="96">
        <v>57291</v>
      </c>
      <c r="F92" s="96">
        <v>24821888.410000004</v>
      </c>
    </row>
    <row r="93" spans="1:6" x14ac:dyDescent="0.25">
      <c r="A93" s="173" t="s">
        <v>389</v>
      </c>
      <c r="B93" s="97" t="s">
        <v>388</v>
      </c>
      <c r="C93" s="96">
        <v>5291</v>
      </c>
      <c r="D93" s="96">
        <v>4914</v>
      </c>
      <c r="E93" s="96">
        <v>46863</v>
      </c>
      <c r="F93" s="96">
        <v>20524218.109999999</v>
      </c>
    </row>
    <row r="94" spans="1:6" x14ac:dyDescent="0.25">
      <c r="A94" s="173" t="s">
        <v>124</v>
      </c>
      <c r="B94" s="97" t="s">
        <v>387</v>
      </c>
      <c r="C94" s="96">
        <v>2226</v>
      </c>
      <c r="D94" s="96">
        <v>2141</v>
      </c>
      <c r="E94" s="96">
        <v>21891</v>
      </c>
      <c r="F94" s="96">
        <v>9208208.7099999972</v>
      </c>
    </row>
    <row r="95" spans="1:6" x14ac:dyDescent="0.25">
      <c r="A95" s="173" t="s">
        <v>122</v>
      </c>
      <c r="B95" s="97" t="s">
        <v>386</v>
      </c>
      <c r="C95" s="96">
        <v>20303</v>
      </c>
      <c r="D95" s="96">
        <v>18467</v>
      </c>
      <c r="E95" s="96">
        <v>224453</v>
      </c>
      <c r="F95" s="96">
        <v>97381110.130000636</v>
      </c>
    </row>
    <row r="96" spans="1:6" x14ac:dyDescent="0.25">
      <c r="A96" s="173" t="s">
        <v>120</v>
      </c>
      <c r="B96" s="97" t="s">
        <v>385</v>
      </c>
      <c r="C96" s="96">
        <v>31509</v>
      </c>
      <c r="D96" s="96">
        <v>29004</v>
      </c>
      <c r="E96" s="96">
        <v>491331</v>
      </c>
      <c r="F96" s="96">
        <v>188978121.69000065</v>
      </c>
    </row>
    <row r="97" spans="1:6" x14ac:dyDescent="0.25">
      <c r="A97" s="173" t="s">
        <v>118</v>
      </c>
      <c r="B97" s="97" t="s">
        <v>384</v>
      </c>
      <c r="C97" s="96">
        <v>30956</v>
      </c>
      <c r="D97" s="96">
        <v>28079</v>
      </c>
      <c r="E97" s="96">
        <v>372362</v>
      </c>
      <c r="F97" s="96">
        <v>155222004.61000088</v>
      </c>
    </row>
    <row r="98" spans="1:6" x14ac:dyDescent="0.25">
      <c r="A98" s="173" t="s">
        <v>116</v>
      </c>
      <c r="B98" s="97" t="s">
        <v>383</v>
      </c>
      <c r="C98" s="96">
        <v>23392</v>
      </c>
      <c r="D98" s="96">
        <v>21661</v>
      </c>
      <c r="E98" s="96">
        <v>251787</v>
      </c>
      <c r="F98" s="96">
        <v>106088289.51000054</v>
      </c>
    </row>
    <row r="99" spans="1:6" x14ac:dyDescent="0.25">
      <c r="A99" s="173" t="s">
        <v>114</v>
      </c>
      <c r="B99" s="97" t="s">
        <v>382</v>
      </c>
      <c r="C99" s="96">
        <v>20516</v>
      </c>
      <c r="D99" s="96">
        <v>18735</v>
      </c>
      <c r="E99" s="96">
        <v>215626</v>
      </c>
      <c r="F99" s="96">
        <v>99307331.490000412</v>
      </c>
    </row>
    <row r="100" spans="1:6" x14ac:dyDescent="0.25">
      <c r="A100" s="173" t="s">
        <v>381</v>
      </c>
      <c r="B100" s="97" t="s">
        <v>525</v>
      </c>
      <c r="C100" s="96">
        <v>10056</v>
      </c>
      <c r="D100" s="96">
        <v>9557</v>
      </c>
      <c r="E100" s="96">
        <v>61185</v>
      </c>
      <c r="F100" s="96">
        <v>26943315.160000004</v>
      </c>
    </row>
    <row r="101" spans="1:6" x14ac:dyDescent="0.25">
      <c r="A101" s="173" t="s">
        <v>380</v>
      </c>
      <c r="B101" s="97" t="s">
        <v>379</v>
      </c>
      <c r="C101" s="96">
        <v>7454</v>
      </c>
      <c r="D101" s="96">
        <v>6899</v>
      </c>
      <c r="E101" s="96">
        <v>51651</v>
      </c>
      <c r="F101" s="96">
        <v>22828544.789999992</v>
      </c>
    </row>
    <row r="102" spans="1:6" x14ac:dyDescent="0.25">
      <c r="A102" s="173" t="s">
        <v>378</v>
      </c>
      <c r="B102" s="97" t="s">
        <v>377</v>
      </c>
      <c r="C102" s="96">
        <v>3070</v>
      </c>
      <c r="D102" s="96">
        <v>2744</v>
      </c>
      <c r="E102" s="96">
        <v>19846</v>
      </c>
      <c r="F102" s="96">
        <v>7933829.6699999915</v>
      </c>
    </row>
    <row r="103" spans="1:6" x14ac:dyDescent="0.25">
      <c r="A103" s="173" t="s">
        <v>376</v>
      </c>
      <c r="B103" s="97" t="s">
        <v>375</v>
      </c>
      <c r="C103" s="96">
        <v>15184</v>
      </c>
      <c r="D103" s="96">
        <v>14483</v>
      </c>
      <c r="E103" s="96">
        <v>110484</v>
      </c>
      <c r="F103" s="96">
        <v>51800277.230000213</v>
      </c>
    </row>
    <row r="104" spans="1:6" x14ac:dyDescent="0.25">
      <c r="A104" s="173" t="s">
        <v>374</v>
      </c>
      <c r="B104" s="97" t="s">
        <v>373</v>
      </c>
      <c r="C104" s="96">
        <v>1369</v>
      </c>
      <c r="D104" s="96">
        <v>1211</v>
      </c>
      <c r="E104" s="96">
        <v>12583</v>
      </c>
      <c r="F104" s="96">
        <v>5554142.870000002</v>
      </c>
    </row>
    <row r="105" spans="1:6" ht="15.75" thickBot="1" x14ac:dyDescent="0.3">
      <c r="A105" s="172" t="s">
        <v>372</v>
      </c>
      <c r="B105" s="172" t="s">
        <v>524</v>
      </c>
      <c r="C105" s="96">
        <v>145</v>
      </c>
      <c r="D105" s="96">
        <v>136</v>
      </c>
      <c r="E105" s="96">
        <v>506</v>
      </c>
      <c r="F105" s="96">
        <v>100874.78</v>
      </c>
    </row>
    <row r="106" spans="1:6" s="171" customFormat="1" ht="15.75" thickBot="1" x14ac:dyDescent="0.3">
      <c r="A106" s="91"/>
      <c r="B106" s="91" t="s">
        <v>371</v>
      </c>
      <c r="C106" s="90">
        <f>SUM(C4:C105)</f>
        <v>1283157</v>
      </c>
      <c r="D106" s="90">
        <f>SUM(D4:D105)</f>
        <v>1205682</v>
      </c>
      <c r="E106" s="90">
        <f>SUM(E4:E105)</f>
        <v>12371032</v>
      </c>
      <c r="F106" s="90">
        <f>SUM(F4:F105)</f>
        <v>5306984580.3400068</v>
      </c>
    </row>
    <row r="108" spans="1:6" s="169" customFormat="1" x14ac:dyDescent="0.2">
      <c r="A108" s="88" t="s">
        <v>523</v>
      </c>
      <c r="C108" s="170"/>
      <c r="D108" s="170"/>
      <c r="E108" s="170"/>
      <c r="F108" s="170"/>
    </row>
    <row r="109" spans="1:6" s="169" customFormat="1" x14ac:dyDescent="0.2">
      <c r="A109" s="88" t="s">
        <v>522</v>
      </c>
      <c r="C109" s="170"/>
      <c r="D109" s="170"/>
      <c r="E109" s="170"/>
      <c r="F109" s="170"/>
    </row>
    <row r="110" spans="1:6" s="169" customFormat="1" ht="11.25" x14ac:dyDescent="0.2">
      <c r="A110" s="88" t="s">
        <v>517</v>
      </c>
      <c r="C110" s="170"/>
      <c r="D110" s="170"/>
      <c r="E110" s="170"/>
      <c r="F110" s="170"/>
    </row>
    <row r="111" spans="1:6" x14ac:dyDescent="0.25">
      <c r="C111" s="168"/>
      <c r="D111" s="168"/>
      <c r="E111" s="168"/>
      <c r="F111" s="168"/>
    </row>
    <row r="112" spans="1:6" x14ac:dyDescent="0.25">
      <c r="C112" s="167"/>
      <c r="D112" s="167"/>
      <c r="E112" s="167"/>
      <c r="F112" s="167"/>
    </row>
    <row r="113" spans="3:6" x14ac:dyDescent="0.25">
      <c r="C113" s="167"/>
      <c r="D113" s="167"/>
      <c r="E113" s="167"/>
      <c r="F113" s="167"/>
    </row>
    <row r="114" spans="3:6" x14ac:dyDescent="0.25">
      <c r="C114" s="167"/>
      <c r="E114" s="167"/>
      <c r="F114" s="16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workbookViewId="0">
      <pane xSplit="1" ySplit="3" topLeftCell="F4" activePane="bottomRight" state="frozen"/>
      <selection pane="topRight"/>
      <selection pane="bottomLeft"/>
      <selection pane="bottomRight" activeCell="K70" sqref="K70"/>
    </sheetView>
  </sheetViews>
  <sheetFormatPr baseColWidth="10" defaultColWidth="9.140625" defaultRowHeight="15" x14ac:dyDescent="0.25"/>
  <cols>
    <col min="1" max="1" width="16.57031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8" ht="17.25" x14ac:dyDescent="0.25">
      <c r="A1" s="14" t="s">
        <v>350</v>
      </c>
    </row>
    <row r="2" spans="1:8" x14ac:dyDescent="0.25">
      <c r="A2" s="15"/>
    </row>
    <row r="3" spans="1:8" s="68" customFormat="1" ht="60" x14ac:dyDescent="0.25">
      <c r="A3" s="68" t="s">
        <v>29</v>
      </c>
      <c r="B3" s="17" t="s">
        <v>42</v>
      </c>
      <c r="C3" s="17" t="s">
        <v>45</v>
      </c>
      <c r="D3" s="17" t="s">
        <v>50</v>
      </c>
      <c r="E3" s="17" t="s">
        <v>49</v>
      </c>
      <c r="F3" s="17" t="s">
        <v>43</v>
      </c>
      <c r="G3" s="17" t="s">
        <v>51</v>
      </c>
    </row>
    <row r="4" spans="1:8" x14ac:dyDescent="0.25">
      <c r="A4" s="23">
        <v>43891</v>
      </c>
      <c r="B4" s="24">
        <v>1</v>
      </c>
      <c r="C4" s="24">
        <v>4</v>
      </c>
      <c r="D4" s="24">
        <v>600</v>
      </c>
      <c r="E4" s="24">
        <v>1</v>
      </c>
      <c r="F4" s="24">
        <v>4</v>
      </c>
      <c r="G4" s="24">
        <v>600</v>
      </c>
      <c r="H4" s="2"/>
    </row>
    <row r="5" spans="1:8" x14ac:dyDescent="0.25">
      <c r="A5" s="23">
        <v>43892</v>
      </c>
      <c r="B5" s="24">
        <v>128</v>
      </c>
      <c r="C5" s="24">
        <v>6311</v>
      </c>
      <c r="D5" s="24">
        <v>913585.53</v>
      </c>
      <c r="E5" s="24">
        <v>129</v>
      </c>
      <c r="F5" s="24">
        <v>6315</v>
      </c>
      <c r="G5" s="24">
        <v>914185.53</v>
      </c>
      <c r="H5" s="2"/>
    </row>
    <row r="6" spans="1:8" x14ac:dyDescent="0.25">
      <c r="A6" s="23">
        <v>43893</v>
      </c>
      <c r="B6" s="24">
        <v>166</v>
      </c>
      <c r="C6" s="24">
        <v>4418</v>
      </c>
      <c r="D6" s="24">
        <v>1703511.48</v>
      </c>
      <c r="E6" s="24">
        <v>295</v>
      </c>
      <c r="F6" s="24">
        <v>10733</v>
      </c>
      <c r="G6" s="24">
        <v>2617697.0099999998</v>
      </c>
      <c r="H6" s="2"/>
    </row>
    <row r="7" spans="1:8" x14ac:dyDescent="0.25">
      <c r="A7" s="23">
        <v>43894</v>
      </c>
      <c r="B7" s="24">
        <v>202</v>
      </c>
      <c r="C7" s="24">
        <v>2583</v>
      </c>
      <c r="D7" s="24">
        <v>1904310.64</v>
      </c>
      <c r="E7" s="24">
        <v>497</v>
      </c>
      <c r="F7" s="24">
        <v>13316</v>
      </c>
      <c r="G7" s="24">
        <v>4522007.6499999994</v>
      </c>
      <c r="H7" s="2"/>
    </row>
    <row r="8" spans="1:8" x14ac:dyDescent="0.25">
      <c r="A8" s="23">
        <v>43895</v>
      </c>
      <c r="B8" s="24">
        <v>309</v>
      </c>
      <c r="C8" s="24">
        <v>8142</v>
      </c>
      <c r="D8" s="24">
        <v>3427136.27</v>
      </c>
      <c r="E8" s="24">
        <v>806</v>
      </c>
      <c r="F8" s="24">
        <v>21458</v>
      </c>
      <c r="G8" s="24">
        <v>7949143.9199999999</v>
      </c>
      <c r="H8" s="2"/>
    </row>
    <row r="9" spans="1:8" x14ac:dyDescent="0.25">
      <c r="A9" s="23">
        <v>43896</v>
      </c>
      <c r="B9" s="24">
        <v>478</v>
      </c>
      <c r="C9" s="24">
        <v>9536</v>
      </c>
      <c r="D9" s="24">
        <v>5260814.1600000011</v>
      </c>
      <c r="E9" s="24">
        <v>1284</v>
      </c>
      <c r="F9" s="24">
        <v>30994</v>
      </c>
      <c r="G9" s="24">
        <v>13209958.080000002</v>
      </c>
      <c r="H9" s="2"/>
    </row>
    <row r="10" spans="1:8" x14ac:dyDescent="0.25">
      <c r="A10" s="23">
        <v>43897</v>
      </c>
      <c r="B10" s="24">
        <v>25</v>
      </c>
      <c r="C10" s="24">
        <v>139</v>
      </c>
      <c r="D10" s="24">
        <v>75990</v>
      </c>
      <c r="E10" s="24">
        <v>1309</v>
      </c>
      <c r="F10" s="24">
        <v>31133</v>
      </c>
      <c r="G10" s="24">
        <v>13285948.080000002</v>
      </c>
      <c r="H10" s="2"/>
    </row>
    <row r="11" spans="1:8" x14ac:dyDescent="0.25">
      <c r="A11" s="23">
        <v>43898</v>
      </c>
      <c r="B11" s="24">
        <v>17</v>
      </c>
      <c r="C11" s="24">
        <v>108</v>
      </c>
      <c r="D11" s="24">
        <v>29670.67</v>
      </c>
      <c r="E11" s="24">
        <v>1326</v>
      </c>
      <c r="F11" s="24">
        <v>31241</v>
      </c>
      <c r="G11" s="24">
        <v>13315618.750000002</v>
      </c>
      <c r="H11" s="2"/>
    </row>
    <row r="12" spans="1:8" x14ac:dyDescent="0.25">
      <c r="A12" s="23">
        <v>43899</v>
      </c>
      <c r="B12" s="24">
        <v>636</v>
      </c>
      <c r="C12" s="24">
        <v>11289</v>
      </c>
      <c r="D12" s="24">
        <v>5078443.459999999</v>
      </c>
      <c r="E12" s="24">
        <v>1962</v>
      </c>
      <c r="F12" s="24">
        <v>42530</v>
      </c>
      <c r="G12" s="24">
        <v>18394062.210000001</v>
      </c>
      <c r="H12" s="2"/>
    </row>
    <row r="13" spans="1:8" x14ac:dyDescent="0.25">
      <c r="A13" s="23">
        <v>43900</v>
      </c>
      <c r="B13" s="24">
        <v>851</v>
      </c>
      <c r="C13" s="24">
        <v>16723</v>
      </c>
      <c r="D13" s="24">
        <v>8305751.1599999936</v>
      </c>
      <c r="E13" s="24">
        <v>2813</v>
      </c>
      <c r="F13" s="24">
        <v>59253</v>
      </c>
      <c r="G13" s="24">
        <v>26699813.369999994</v>
      </c>
      <c r="H13" s="2"/>
    </row>
    <row r="14" spans="1:8" x14ac:dyDescent="0.25">
      <c r="A14" s="23">
        <v>43901</v>
      </c>
      <c r="B14" s="24">
        <v>1115</v>
      </c>
      <c r="C14" s="24">
        <v>15110</v>
      </c>
      <c r="D14" s="24">
        <v>8180675.5999999698</v>
      </c>
      <c r="E14" s="24">
        <v>3928</v>
      </c>
      <c r="F14" s="24">
        <v>74363</v>
      </c>
      <c r="G14" s="24">
        <v>34880488.969999962</v>
      </c>
      <c r="H14" s="2"/>
    </row>
    <row r="15" spans="1:8" x14ac:dyDescent="0.25">
      <c r="A15" s="23">
        <v>43902</v>
      </c>
      <c r="B15" s="24">
        <v>1555</v>
      </c>
      <c r="C15" s="24">
        <v>29603</v>
      </c>
      <c r="D15" s="24">
        <v>15662982.919999994</v>
      </c>
      <c r="E15" s="24">
        <v>5483</v>
      </c>
      <c r="F15" s="24">
        <v>103966</v>
      </c>
      <c r="G15" s="24">
        <v>50543471.889999956</v>
      </c>
      <c r="H15" s="2"/>
    </row>
    <row r="16" spans="1:8" x14ac:dyDescent="0.25">
      <c r="A16" s="23">
        <v>43903</v>
      </c>
      <c r="B16" s="24">
        <v>1783</v>
      </c>
      <c r="C16" s="24">
        <v>35420</v>
      </c>
      <c r="D16" s="24">
        <v>18197487.209999997</v>
      </c>
      <c r="E16" s="24">
        <v>7266</v>
      </c>
      <c r="F16" s="24">
        <v>139386</v>
      </c>
      <c r="G16" s="24">
        <v>68740959.099999949</v>
      </c>
      <c r="H16" s="2"/>
    </row>
    <row r="17" spans="1:8" x14ac:dyDescent="0.25">
      <c r="A17" s="23">
        <v>43904</v>
      </c>
      <c r="B17" s="24">
        <v>467</v>
      </c>
      <c r="C17" s="24">
        <v>7656</v>
      </c>
      <c r="D17" s="24">
        <v>3794413.35</v>
      </c>
      <c r="E17" s="24">
        <v>7733</v>
      </c>
      <c r="F17" s="24">
        <v>147042</v>
      </c>
      <c r="G17" s="24">
        <v>72535372.449999943</v>
      </c>
      <c r="H17" s="2"/>
    </row>
    <row r="18" spans="1:8" x14ac:dyDescent="0.25">
      <c r="A18" s="23">
        <v>43905</v>
      </c>
      <c r="B18" s="24">
        <v>650</v>
      </c>
      <c r="C18" s="24">
        <v>10877</v>
      </c>
      <c r="D18" s="24">
        <v>5599176.5199999996</v>
      </c>
      <c r="E18" s="24">
        <v>8383</v>
      </c>
      <c r="F18" s="24">
        <v>157919</v>
      </c>
      <c r="G18" s="24">
        <v>78134548.969999939</v>
      </c>
      <c r="H18" s="2"/>
    </row>
    <row r="19" spans="1:8" x14ac:dyDescent="0.25">
      <c r="A19" s="23">
        <v>43906</v>
      </c>
      <c r="B19" s="24">
        <v>325</v>
      </c>
      <c r="C19" s="24">
        <v>7619</v>
      </c>
      <c r="D19" s="24">
        <v>3700600.29</v>
      </c>
      <c r="E19" s="24">
        <v>8708</v>
      </c>
      <c r="F19" s="24">
        <v>165538</v>
      </c>
      <c r="G19" s="24">
        <v>81835149.259999946</v>
      </c>
      <c r="H19" s="2"/>
    </row>
    <row r="20" spans="1:8" x14ac:dyDescent="0.25">
      <c r="A20" s="23">
        <v>43907</v>
      </c>
      <c r="B20" s="24">
        <v>7498</v>
      </c>
      <c r="C20" s="24">
        <v>165023</v>
      </c>
      <c r="D20" s="24">
        <v>82416642.150000066</v>
      </c>
      <c r="E20" s="24">
        <v>16206</v>
      </c>
      <c r="F20" s="24">
        <v>330561</v>
      </c>
      <c r="G20" s="24">
        <v>164251791.41000003</v>
      </c>
      <c r="H20" s="2"/>
    </row>
    <row r="21" spans="1:8" x14ac:dyDescent="0.25">
      <c r="A21" s="23">
        <v>43908</v>
      </c>
      <c r="B21" s="24">
        <v>4561</v>
      </c>
      <c r="C21" s="24">
        <v>109316</v>
      </c>
      <c r="D21" s="24">
        <v>50371524.969999991</v>
      </c>
      <c r="E21" s="24">
        <v>20767</v>
      </c>
      <c r="F21" s="24">
        <v>439877</v>
      </c>
      <c r="G21" s="24">
        <v>214623316.38000003</v>
      </c>
      <c r="H21" s="2"/>
    </row>
    <row r="22" spans="1:8" x14ac:dyDescent="0.25">
      <c r="A22" s="23">
        <v>43909</v>
      </c>
      <c r="B22" s="24">
        <v>5043</v>
      </c>
      <c r="C22" s="24">
        <v>101011</v>
      </c>
      <c r="D22" s="24">
        <v>44847075.860000066</v>
      </c>
      <c r="E22" s="24">
        <v>25810</v>
      </c>
      <c r="F22" s="24">
        <v>540888</v>
      </c>
      <c r="G22" s="24">
        <v>259470392.2400001</v>
      </c>
      <c r="H22" s="2"/>
    </row>
    <row r="23" spans="1:8" x14ac:dyDescent="0.25">
      <c r="A23" s="23">
        <v>43910</v>
      </c>
      <c r="B23" s="24">
        <v>4243</v>
      </c>
      <c r="C23" s="24">
        <v>96717</v>
      </c>
      <c r="D23" s="24">
        <v>41746007.420000002</v>
      </c>
      <c r="E23" s="24">
        <v>30053</v>
      </c>
      <c r="F23" s="24">
        <v>637605</v>
      </c>
      <c r="G23" s="24">
        <v>301216399.66000009</v>
      </c>
      <c r="H23" s="2"/>
    </row>
    <row r="24" spans="1:8" x14ac:dyDescent="0.25">
      <c r="A24" s="23">
        <v>43911</v>
      </c>
      <c r="B24" s="24">
        <v>651</v>
      </c>
      <c r="C24" s="24">
        <v>9599</v>
      </c>
      <c r="D24" s="24">
        <v>4634605.3599999975</v>
      </c>
      <c r="E24" s="24">
        <v>30704</v>
      </c>
      <c r="F24" s="24">
        <v>647204</v>
      </c>
      <c r="G24" s="24">
        <v>305851005.0200001</v>
      </c>
      <c r="H24" s="2"/>
    </row>
    <row r="25" spans="1:8" x14ac:dyDescent="0.25">
      <c r="A25" s="23">
        <v>43912</v>
      </c>
      <c r="B25" s="24">
        <v>814</v>
      </c>
      <c r="C25" s="24">
        <v>8859</v>
      </c>
      <c r="D25" s="24">
        <v>3885489.1599999992</v>
      </c>
      <c r="E25" s="24">
        <v>31518</v>
      </c>
      <c r="F25" s="24">
        <v>656063</v>
      </c>
      <c r="G25" s="24">
        <v>309736494.18000013</v>
      </c>
      <c r="H25" s="2"/>
    </row>
    <row r="26" spans="1:8" s="11" customFormat="1" x14ac:dyDescent="0.25">
      <c r="A26" s="25">
        <v>43913</v>
      </c>
      <c r="B26" s="26">
        <v>18994</v>
      </c>
      <c r="C26" s="26">
        <v>192133</v>
      </c>
      <c r="D26" s="26">
        <v>84510516.470000267</v>
      </c>
      <c r="E26" s="24">
        <v>50512</v>
      </c>
      <c r="F26" s="24">
        <v>848196</v>
      </c>
      <c r="G26" s="24">
        <v>394247010.65000039</v>
      </c>
      <c r="H26" s="2"/>
    </row>
    <row r="27" spans="1:8" s="11" customFormat="1" x14ac:dyDescent="0.25">
      <c r="A27" s="25">
        <v>43914</v>
      </c>
      <c r="B27" s="26">
        <v>48175</v>
      </c>
      <c r="C27" s="26">
        <v>412227</v>
      </c>
      <c r="D27" s="26">
        <v>187328814.41999984</v>
      </c>
      <c r="E27" s="24">
        <v>98687</v>
      </c>
      <c r="F27" s="24">
        <v>1260423</v>
      </c>
      <c r="G27" s="24">
        <v>581575825.07000017</v>
      </c>
      <c r="H27" s="2"/>
    </row>
    <row r="28" spans="1:8" s="11" customFormat="1" x14ac:dyDescent="0.25">
      <c r="A28" s="25">
        <v>43915</v>
      </c>
      <c r="B28" s="26">
        <v>55842</v>
      </c>
      <c r="C28" s="26">
        <v>454124</v>
      </c>
      <c r="D28" s="26">
        <v>203931317.8699998</v>
      </c>
      <c r="E28" s="24">
        <v>154529</v>
      </c>
      <c r="F28" s="24">
        <v>1714547</v>
      </c>
      <c r="G28" s="24">
        <v>785507142.93999994</v>
      </c>
      <c r="H28" s="2"/>
    </row>
    <row r="29" spans="1:8" s="11" customFormat="1" x14ac:dyDescent="0.25">
      <c r="A29" s="25">
        <v>43916</v>
      </c>
      <c r="B29" s="26">
        <v>52777</v>
      </c>
      <c r="C29" s="26">
        <v>449698</v>
      </c>
      <c r="D29" s="26">
        <v>201081376.7700001</v>
      </c>
      <c r="E29" s="24">
        <v>207306</v>
      </c>
      <c r="F29" s="24">
        <v>2164245</v>
      </c>
      <c r="G29" s="24">
        <v>986588519.71000004</v>
      </c>
      <c r="H29" s="2"/>
    </row>
    <row r="30" spans="1:8" s="11" customFormat="1" x14ac:dyDescent="0.25">
      <c r="A30" s="25">
        <v>43917</v>
      </c>
      <c r="B30" s="26">
        <v>49381</v>
      </c>
      <c r="C30" s="26">
        <v>447266</v>
      </c>
      <c r="D30" s="26">
        <v>201546801.06000003</v>
      </c>
      <c r="E30" s="24">
        <v>256687</v>
      </c>
      <c r="F30" s="24">
        <v>2611511</v>
      </c>
      <c r="G30" s="24">
        <v>1188135320.77</v>
      </c>
      <c r="H30" s="2"/>
    </row>
    <row r="31" spans="1:8" s="11" customFormat="1" x14ac:dyDescent="0.25">
      <c r="A31" s="25">
        <v>43918</v>
      </c>
      <c r="B31" s="26">
        <v>11614</v>
      </c>
      <c r="C31" s="26">
        <v>78684</v>
      </c>
      <c r="D31" s="26">
        <v>37618776.680000037</v>
      </c>
      <c r="E31" s="24">
        <v>268301</v>
      </c>
      <c r="F31" s="24">
        <v>2690195</v>
      </c>
      <c r="G31" s="24">
        <v>1225754097.45</v>
      </c>
      <c r="H31" s="2"/>
    </row>
    <row r="32" spans="1:8" s="11" customFormat="1" x14ac:dyDescent="0.25">
      <c r="A32" s="25">
        <v>43919</v>
      </c>
      <c r="B32" s="26">
        <v>14166</v>
      </c>
      <c r="C32" s="26">
        <v>94105</v>
      </c>
      <c r="D32" s="26">
        <v>39900107.010000087</v>
      </c>
      <c r="E32" s="24">
        <v>282467</v>
      </c>
      <c r="F32" s="24">
        <v>2784300</v>
      </c>
      <c r="G32" s="24">
        <v>1265654204.46</v>
      </c>
      <c r="H32" s="2"/>
    </row>
    <row r="33" spans="1:10" s="11" customFormat="1" x14ac:dyDescent="0.25">
      <c r="A33" s="25">
        <v>43920</v>
      </c>
      <c r="B33" s="26">
        <v>63191</v>
      </c>
      <c r="C33" s="26">
        <v>567660</v>
      </c>
      <c r="D33" s="26">
        <v>256784492.61000001</v>
      </c>
      <c r="E33" s="24">
        <v>345658</v>
      </c>
      <c r="F33" s="24">
        <v>3351960</v>
      </c>
      <c r="G33" s="24">
        <v>1522438697.0700002</v>
      </c>
      <c r="H33" s="2"/>
      <c r="I33" s="10"/>
      <c r="J33" s="10"/>
    </row>
    <row r="34" spans="1:10" s="11" customFormat="1" x14ac:dyDescent="0.25">
      <c r="A34" s="25">
        <v>43921</v>
      </c>
      <c r="B34" s="26">
        <v>78590</v>
      </c>
      <c r="C34" s="26">
        <v>667320</v>
      </c>
      <c r="D34" s="26">
        <v>297348832.51000035</v>
      </c>
      <c r="E34" s="24">
        <v>424248</v>
      </c>
      <c r="F34" s="24">
        <v>4019280</v>
      </c>
      <c r="G34" s="24">
        <v>1819787529.5800004</v>
      </c>
      <c r="H34" s="2"/>
    </row>
    <row r="35" spans="1:10" s="11" customFormat="1" x14ac:dyDescent="0.25">
      <c r="A35" s="25">
        <v>43922</v>
      </c>
      <c r="B35" s="26">
        <v>62436</v>
      </c>
      <c r="C35" s="26">
        <v>520251</v>
      </c>
      <c r="D35" s="26">
        <v>225032014.13999975</v>
      </c>
      <c r="E35" s="24">
        <v>486684</v>
      </c>
      <c r="F35" s="24">
        <v>4539531</v>
      </c>
      <c r="G35" s="24">
        <v>2044819543.7200003</v>
      </c>
      <c r="H35" s="2"/>
      <c r="I35" s="10"/>
      <c r="J35" s="10"/>
    </row>
    <row r="36" spans="1:10" s="11" customFormat="1" x14ac:dyDescent="0.25">
      <c r="A36" s="25">
        <v>43923</v>
      </c>
      <c r="B36" s="26">
        <v>72461</v>
      </c>
      <c r="C36" s="26">
        <v>629995</v>
      </c>
      <c r="D36" s="26">
        <v>281766996.73999941</v>
      </c>
      <c r="E36" s="24">
        <v>559145</v>
      </c>
      <c r="F36" s="24">
        <v>5169526</v>
      </c>
      <c r="G36" s="24">
        <v>2326586540.4599996</v>
      </c>
      <c r="H36" s="2"/>
    </row>
    <row r="37" spans="1:10" s="11" customFormat="1" x14ac:dyDescent="0.25">
      <c r="A37" s="25">
        <v>43924</v>
      </c>
      <c r="B37" s="26">
        <v>76828</v>
      </c>
      <c r="C37" s="26">
        <v>730093</v>
      </c>
      <c r="D37" s="26">
        <v>337589142.75999916</v>
      </c>
      <c r="E37" s="24">
        <v>635973</v>
      </c>
      <c r="F37" s="24">
        <v>5899619</v>
      </c>
      <c r="G37" s="24">
        <v>2664175683.2199988</v>
      </c>
      <c r="H37" s="2"/>
    </row>
    <row r="38" spans="1:10" s="11" customFormat="1" x14ac:dyDescent="0.25">
      <c r="A38" s="25">
        <v>43925</v>
      </c>
      <c r="B38" s="26">
        <v>13681</v>
      </c>
      <c r="C38" s="26">
        <v>92182</v>
      </c>
      <c r="D38" s="26">
        <v>42599074.330000058</v>
      </c>
      <c r="E38" s="24">
        <v>649654</v>
      </c>
      <c r="F38" s="24">
        <v>5991801</v>
      </c>
      <c r="G38" s="24">
        <v>2706774757.5499988</v>
      </c>
      <c r="H38" s="2"/>
    </row>
    <row r="39" spans="1:10" s="11" customFormat="1" x14ac:dyDescent="0.25">
      <c r="A39" s="25">
        <v>43926</v>
      </c>
      <c r="B39" s="26">
        <v>9196</v>
      </c>
      <c r="C39" s="26">
        <v>55139</v>
      </c>
      <c r="D39" s="26">
        <v>26158529.699999992</v>
      </c>
      <c r="E39" s="24">
        <v>658850</v>
      </c>
      <c r="F39" s="24">
        <v>6046940</v>
      </c>
      <c r="G39" s="24">
        <v>2732933287.2499986</v>
      </c>
      <c r="H39" s="2"/>
    </row>
    <row r="40" spans="1:10" s="11" customFormat="1" x14ac:dyDescent="0.25">
      <c r="A40" s="25">
        <v>43927</v>
      </c>
      <c r="B40" s="26">
        <v>61627</v>
      </c>
      <c r="C40" s="26">
        <v>558503</v>
      </c>
      <c r="D40" s="26">
        <v>255586219.75000021</v>
      </c>
      <c r="E40" s="24">
        <v>720477</v>
      </c>
      <c r="F40" s="24">
        <v>6605443</v>
      </c>
      <c r="G40" s="24">
        <v>2988519506.9999986</v>
      </c>
      <c r="H40" s="2"/>
    </row>
    <row r="41" spans="1:10" s="11" customFormat="1" x14ac:dyDescent="0.25">
      <c r="A41" s="25">
        <v>43928</v>
      </c>
      <c r="B41" s="26">
        <v>56848</v>
      </c>
      <c r="C41" s="26">
        <v>573605</v>
      </c>
      <c r="D41" s="26">
        <v>269390262.79000002</v>
      </c>
      <c r="E41" s="24">
        <v>777325</v>
      </c>
      <c r="F41" s="24">
        <v>7179048</v>
      </c>
      <c r="G41" s="24">
        <v>3257909769.7899985</v>
      </c>
      <c r="H41" s="2"/>
    </row>
    <row r="42" spans="1:10" x14ac:dyDescent="0.25">
      <c r="A42" s="1">
        <v>43929</v>
      </c>
      <c r="B42" s="2">
        <v>56268</v>
      </c>
      <c r="C42" s="2">
        <v>603784</v>
      </c>
      <c r="D42" s="2">
        <v>262496733.13999963</v>
      </c>
      <c r="E42" s="24">
        <v>833593</v>
      </c>
      <c r="F42" s="24">
        <v>7782832</v>
      </c>
      <c r="G42" s="24">
        <v>3520406502.9299984</v>
      </c>
      <c r="H42" s="2"/>
    </row>
    <row r="43" spans="1:10" x14ac:dyDescent="0.25">
      <c r="A43" s="1">
        <v>43930</v>
      </c>
      <c r="B43" s="2">
        <v>52727</v>
      </c>
      <c r="C43" s="2">
        <v>594013</v>
      </c>
      <c r="D43" s="2">
        <v>264211297.39999935</v>
      </c>
      <c r="E43" s="24">
        <v>886320</v>
      </c>
      <c r="F43" s="24">
        <v>8376845</v>
      </c>
      <c r="G43" s="24">
        <v>3784617800.3299975</v>
      </c>
      <c r="H43" s="2"/>
    </row>
    <row r="44" spans="1:10" x14ac:dyDescent="0.25">
      <c r="A44" s="1">
        <v>43931</v>
      </c>
      <c r="B44" s="2">
        <v>31465</v>
      </c>
      <c r="C44" s="2">
        <v>433323</v>
      </c>
      <c r="D44" s="2">
        <v>160922125.03000033</v>
      </c>
      <c r="E44" s="24">
        <v>917785</v>
      </c>
      <c r="F44" s="24">
        <v>8810168</v>
      </c>
      <c r="G44" s="24">
        <v>3945539925.3599977</v>
      </c>
      <c r="H44" s="2"/>
    </row>
    <row r="45" spans="1:10" x14ac:dyDescent="0.25">
      <c r="A45" s="1">
        <v>43932</v>
      </c>
      <c r="B45" s="2">
        <v>8198</v>
      </c>
      <c r="C45" s="2">
        <v>108239</v>
      </c>
      <c r="D45" s="2">
        <v>40764323.880000047</v>
      </c>
      <c r="E45" s="24">
        <v>925983</v>
      </c>
      <c r="F45" s="24">
        <v>8918407</v>
      </c>
      <c r="G45" s="24">
        <v>3986304249.2399979</v>
      </c>
      <c r="H45" s="2"/>
    </row>
    <row r="46" spans="1:10" x14ac:dyDescent="0.25">
      <c r="A46" s="1">
        <v>43933</v>
      </c>
      <c r="B46" s="2">
        <v>4186</v>
      </c>
      <c r="C46" s="2">
        <v>30982</v>
      </c>
      <c r="D46" s="2">
        <v>13089109.439999983</v>
      </c>
      <c r="E46" s="24">
        <v>930169</v>
      </c>
      <c r="F46" s="24">
        <v>8949389</v>
      </c>
      <c r="G46" s="24">
        <v>3999393358.6799979</v>
      </c>
      <c r="H46" s="2"/>
    </row>
    <row r="47" spans="1:10" x14ac:dyDescent="0.25">
      <c r="A47" s="1">
        <v>43934</v>
      </c>
      <c r="B47" s="2">
        <v>8213</v>
      </c>
      <c r="C47" s="2">
        <v>54462</v>
      </c>
      <c r="D47" s="2">
        <v>22940502.980000034</v>
      </c>
      <c r="E47" s="24">
        <v>938382</v>
      </c>
      <c r="F47" s="24">
        <v>9003851</v>
      </c>
      <c r="G47" s="24">
        <v>4022333861.6599979</v>
      </c>
      <c r="H47" s="2"/>
    </row>
    <row r="48" spans="1:10" s="11" customFormat="1" x14ac:dyDescent="0.25">
      <c r="A48" s="9">
        <v>43935</v>
      </c>
      <c r="B48" s="10">
        <v>30097</v>
      </c>
      <c r="C48" s="10">
        <v>353892</v>
      </c>
      <c r="D48" s="10">
        <v>139613810.9100008</v>
      </c>
      <c r="E48" s="24">
        <v>968479</v>
      </c>
      <c r="F48" s="24">
        <v>9357743</v>
      </c>
      <c r="G48" s="24">
        <v>4161947672.5699987</v>
      </c>
      <c r="H48" s="2"/>
    </row>
    <row r="49" spans="1:8" x14ac:dyDescent="0.25">
      <c r="A49" s="1">
        <v>43936</v>
      </c>
      <c r="B49" s="2">
        <v>27486</v>
      </c>
      <c r="C49" s="2">
        <v>292123</v>
      </c>
      <c r="D49" s="2">
        <v>110916117.44000047</v>
      </c>
      <c r="E49" s="24">
        <v>995965</v>
      </c>
      <c r="F49" s="24">
        <v>9649866</v>
      </c>
      <c r="G49" s="24">
        <v>4272863790.0099993</v>
      </c>
      <c r="H49" s="2"/>
    </row>
    <row r="50" spans="1:8" x14ac:dyDescent="0.25">
      <c r="A50" s="1">
        <v>43937</v>
      </c>
      <c r="B50" s="2">
        <v>24272</v>
      </c>
      <c r="C50" s="2">
        <v>240813</v>
      </c>
      <c r="D50" s="2">
        <v>103839002.7000003</v>
      </c>
      <c r="E50" s="24">
        <v>1020237</v>
      </c>
      <c r="F50" s="24">
        <v>9890679</v>
      </c>
      <c r="G50" s="24">
        <v>4376702792.71</v>
      </c>
      <c r="H50" s="2"/>
    </row>
    <row r="51" spans="1:8" x14ac:dyDescent="0.25">
      <c r="A51" s="1">
        <v>43938</v>
      </c>
      <c r="B51" s="2">
        <v>23336</v>
      </c>
      <c r="C51" s="2">
        <v>257820</v>
      </c>
      <c r="D51" s="2">
        <v>104663680.07000042</v>
      </c>
      <c r="E51" s="24">
        <v>1043573</v>
      </c>
      <c r="F51" s="24">
        <v>10148499</v>
      </c>
      <c r="G51" s="24">
        <v>4481366472.7800007</v>
      </c>
      <c r="H51" s="2"/>
    </row>
    <row r="52" spans="1:8" x14ac:dyDescent="0.25">
      <c r="A52" s="1">
        <v>43939</v>
      </c>
      <c r="B52" s="2">
        <v>3663</v>
      </c>
      <c r="C52" s="2">
        <v>22215</v>
      </c>
      <c r="D52" s="2">
        <v>9602894.9999999963</v>
      </c>
      <c r="E52" s="24">
        <v>1047236</v>
      </c>
      <c r="F52" s="24">
        <v>10170714</v>
      </c>
      <c r="G52" s="24">
        <v>4490969367.7800007</v>
      </c>
      <c r="H52" s="2"/>
    </row>
    <row r="53" spans="1:8" x14ac:dyDescent="0.25">
      <c r="A53" s="1">
        <v>43940</v>
      </c>
      <c r="B53" s="2">
        <v>2731</v>
      </c>
      <c r="C53" s="2">
        <v>16831</v>
      </c>
      <c r="D53" s="2">
        <v>6866870.5800000019</v>
      </c>
      <c r="E53" s="24">
        <v>1049967</v>
      </c>
      <c r="F53" s="24">
        <v>10187545</v>
      </c>
      <c r="G53" s="24">
        <v>4497836238.3600006</v>
      </c>
      <c r="H53" s="2"/>
    </row>
    <row r="54" spans="1:8" x14ac:dyDescent="0.25">
      <c r="A54" s="1">
        <v>43941</v>
      </c>
      <c r="B54" s="2">
        <v>24213</v>
      </c>
      <c r="C54" s="2">
        <v>228077</v>
      </c>
      <c r="D54" s="2">
        <v>93693951.660000533</v>
      </c>
      <c r="E54" s="24">
        <v>1074180</v>
      </c>
      <c r="F54" s="24">
        <v>10415622</v>
      </c>
      <c r="G54" s="24">
        <v>4591530190.0200014</v>
      </c>
      <c r="H54" s="2"/>
    </row>
    <row r="55" spans="1:8" x14ac:dyDescent="0.25">
      <c r="A55" s="1">
        <v>43942</v>
      </c>
      <c r="B55" s="2">
        <v>21094</v>
      </c>
      <c r="C55" s="2">
        <v>183719</v>
      </c>
      <c r="D55" s="2">
        <v>79925471.320000276</v>
      </c>
      <c r="E55" s="24">
        <v>1095274</v>
      </c>
      <c r="F55" s="24">
        <v>10599341</v>
      </c>
      <c r="G55" s="24">
        <v>4671455661.3400021</v>
      </c>
      <c r="H55" s="2"/>
    </row>
    <row r="56" spans="1:8" x14ac:dyDescent="0.25">
      <c r="A56" s="1">
        <v>43943</v>
      </c>
      <c r="B56" s="2">
        <v>21128</v>
      </c>
      <c r="C56" s="2">
        <v>213084</v>
      </c>
      <c r="D56" s="2">
        <v>84520564.520000204</v>
      </c>
      <c r="E56" s="24">
        <v>1116402</v>
      </c>
      <c r="F56" s="24">
        <v>10812425</v>
      </c>
      <c r="G56" s="24">
        <v>4755976225.8600025</v>
      </c>
      <c r="H56" s="2"/>
    </row>
    <row r="57" spans="1:8" x14ac:dyDescent="0.25">
      <c r="A57" s="1">
        <v>43944</v>
      </c>
      <c r="B57" s="2">
        <v>18771</v>
      </c>
      <c r="C57" s="2">
        <v>176656</v>
      </c>
      <c r="D57" s="2">
        <v>78529241.970000207</v>
      </c>
      <c r="E57" s="24">
        <v>1135173</v>
      </c>
      <c r="F57" s="24">
        <v>10989081</v>
      </c>
      <c r="G57" s="24">
        <v>4834505467.8300028</v>
      </c>
      <c r="H57" s="2"/>
    </row>
    <row r="58" spans="1:8" x14ac:dyDescent="0.25">
      <c r="A58" s="1">
        <v>43945</v>
      </c>
      <c r="B58" s="2">
        <v>18505</v>
      </c>
      <c r="C58" s="2">
        <v>161403</v>
      </c>
      <c r="D58" s="2">
        <v>68029510.020000249</v>
      </c>
      <c r="E58" s="24">
        <v>1153678</v>
      </c>
      <c r="F58" s="24">
        <v>11150484</v>
      </c>
      <c r="G58" s="24">
        <v>4902534977.8500032</v>
      </c>
      <c r="H58" s="2"/>
    </row>
    <row r="59" spans="1:8" x14ac:dyDescent="0.25">
      <c r="A59" s="1">
        <v>43946</v>
      </c>
      <c r="B59" s="2">
        <v>2984</v>
      </c>
      <c r="C59" s="2">
        <v>21470</v>
      </c>
      <c r="D59" s="2">
        <v>10515169.669999991</v>
      </c>
      <c r="E59" s="24">
        <v>1156662</v>
      </c>
      <c r="F59" s="24">
        <v>11171954</v>
      </c>
      <c r="G59" s="24">
        <v>4913050147.5200033</v>
      </c>
      <c r="H59" s="2"/>
    </row>
    <row r="60" spans="1:8" x14ac:dyDescent="0.25">
      <c r="A60" s="1">
        <v>43947</v>
      </c>
      <c r="B60" s="2">
        <v>1995</v>
      </c>
      <c r="C60" s="2">
        <v>12423</v>
      </c>
      <c r="D60" s="2">
        <v>4961538.7499999972</v>
      </c>
      <c r="E60" s="24">
        <v>1158657</v>
      </c>
      <c r="F60" s="24">
        <v>11184377</v>
      </c>
      <c r="G60" s="24">
        <v>4918011686.2700033</v>
      </c>
      <c r="H60" s="2"/>
    </row>
    <row r="61" spans="1:8" x14ac:dyDescent="0.25">
      <c r="A61" s="1">
        <v>43948</v>
      </c>
      <c r="B61" s="2">
        <v>18659</v>
      </c>
      <c r="C61" s="2">
        <v>209328</v>
      </c>
      <c r="D61" s="2">
        <v>73800061.810000375</v>
      </c>
      <c r="E61" s="24">
        <v>1177316</v>
      </c>
      <c r="F61" s="24">
        <v>11393705</v>
      </c>
      <c r="G61" s="24">
        <v>4991811748.0800037</v>
      </c>
      <c r="H61" s="2"/>
    </row>
    <row r="62" spans="1:8" x14ac:dyDescent="0.25">
      <c r="A62" s="1">
        <v>43949</v>
      </c>
      <c r="B62" s="2">
        <v>17038</v>
      </c>
      <c r="C62" s="2">
        <v>169154</v>
      </c>
      <c r="D62" s="2">
        <v>61022991.620000273</v>
      </c>
      <c r="E62" s="24">
        <v>1194354</v>
      </c>
      <c r="F62" s="24">
        <v>11562859</v>
      </c>
      <c r="G62" s="24">
        <v>5052834739.7000036</v>
      </c>
      <c r="H62" s="2"/>
    </row>
    <row r="63" spans="1:8" x14ac:dyDescent="0.25">
      <c r="A63" s="1">
        <v>43950</v>
      </c>
      <c r="B63" s="2">
        <v>16902</v>
      </c>
      <c r="C63" s="2">
        <v>179236</v>
      </c>
      <c r="D63" s="2">
        <v>57126662.140000209</v>
      </c>
      <c r="E63" s="2">
        <v>1211256</v>
      </c>
      <c r="F63" s="2">
        <v>11742095</v>
      </c>
      <c r="G63" s="2">
        <v>5109961401.840004</v>
      </c>
    </row>
    <row r="64" spans="1:8" x14ac:dyDescent="0.25">
      <c r="A64" s="1">
        <v>43951</v>
      </c>
      <c r="B64" s="2">
        <v>18047</v>
      </c>
      <c r="C64" s="2">
        <v>194352</v>
      </c>
      <c r="D64" s="2">
        <v>59460261.550000399</v>
      </c>
      <c r="E64" s="2">
        <v>1229303</v>
      </c>
      <c r="F64" s="2">
        <v>11936447</v>
      </c>
      <c r="G64" s="2">
        <v>5169421663.3900042</v>
      </c>
    </row>
    <row r="65" spans="1:7" x14ac:dyDescent="0.25">
      <c r="A65" s="1">
        <v>43952</v>
      </c>
      <c r="B65" s="2">
        <v>2624</v>
      </c>
      <c r="C65" s="2">
        <v>10062</v>
      </c>
      <c r="D65" s="2">
        <v>2574572.9499999979</v>
      </c>
      <c r="E65" s="2">
        <v>1231927</v>
      </c>
      <c r="F65" s="2">
        <v>11946509</v>
      </c>
      <c r="G65" s="2">
        <v>5171996236.340004</v>
      </c>
    </row>
    <row r="66" spans="1:7" x14ac:dyDescent="0.25">
      <c r="A66" s="1">
        <v>43953</v>
      </c>
      <c r="B66" s="2">
        <v>1766</v>
      </c>
      <c r="C66" s="2">
        <v>7561</v>
      </c>
      <c r="D66" s="2">
        <v>1825412.5699999989</v>
      </c>
      <c r="E66" s="2">
        <v>1233693</v>
      </c>
      <c r="F66" s="2">
        <v>11954070</v>
      </c>
      <c r="G66" s="2">
        <v>5173821648.9100037</v>
      </c>
    </row>
    <row r="67" spans="1:7" x14ac:dyDescent="0.25">
      <c r="A67" s="1">
        <v>43954</v>
      </c>
      <c r="B67" s="2">
        <v>1417</v>
      </c>
      <c r="C67" s="2">
        <v>8492</v>
      </c>
      <c r="D67" s="2">
        <v>2206836.2199999988</v>
      </c>
      <c r="E67" s="2">
        <v>1235110</v>
      </c>
      <c r="F67" s="2">
        <v>11962562</v>
      </c>
      <c r="G67" s="2">
        <v>5176028485.1300039</v>
      </c>
    </row>
    <row r="68" spans="1:7" x14ac:dyDescent="0.25">
      <c r="A68" s="1">
        <v>43955</v>
      </c>
      <c r="B68" s="2">
        <v>8600</v>
      </c>
      <c r="C68" s="2">
        <v>108825</v>
      </c>
      <c r="D68" s="2">
        <v>38916006.480000198</v>
      </c>
      <c r="E68" s="2">
        <v>1243710</v>
      </c>
      <c r="F68" s="2">
        <v>12071387</v>
      </c>
      <c r="G68" s="2">
        <v>5214944491.6100044</v>
      </c>
    </row>
    <row r="69" spans="1:7" x14ac:dyDescent="0.25">
      <c r="A69" s="1">
        <v>43956</v>
      </c>
      <c r="B69" s="2">
        <v>10874</v>
      </c>
      <c r="C69" s="2">
        <v>89375</v>
      </c>
      <c r="D69" s="2">
        <v>25537015.260000076</v>
      </c>
      <c r="E69" s="2">
        <v>1254584</v>
      </c>
      <c r="F69" s="2">
        <v>12160762</v>
      </c>
      <c r="G69" s="2">
        <v>5240481506.8700047</v>
      </c>
    </row>
    <row r="70" spans="1:7" x14ac:dyDescent="0.25">
      <c r="A70" s="1">
        <v>43957</v>
      </c>
      <c r="B70" s="2">
        <v>8656</v>
      </c>
      <c r="C70" s="2">
        <v>67049</v>
      </c>
      <c r="D70" s="2">
        <v>19774038.350000005</v>
      </c>
      <c r="E70" s="2">
        <v>1263240</v>
      </c>
      <c r="F70" s="2">
        <v>12227811</v>
      </c>
      <c r="G70" s="2">
        <v>5260255545.220005</v>
      </c>
    </row>
    <row r="71" spans="1:7" x14ac:dyDescent="0.25">
      <c r="A71" s="1">
        <v>43958</v>
      </c>
      <c r="B71" s="2">
        <v>8293</v>
      </c>
      <c r="C71" s="2">
        <v>59898</v>
      </c>
      <c r="D71" s="2">
        <v>20338813.649999987</v>
      </c>
      <c r="E71" s="2">
        <v>1271533</v>
      </c>
      <c r="F71" s="2">
        <v>12287709</v>
      </c>
      <c r="G71" s="2">
        <v>5280594358.8700047</v>
      </c>
    </row>
    <row r="72" spans="1:7" x14ac:dyDescent="0.25">
      <c r="A72" s="1">
        <v>43959</v>
      </c>
      <c r="B72" s="2">
        <v>2256</v>
      </c>
      <c r="C72" s="2">
        <v>10938</v>
      </c>
      <c r="D72" s="2">
        <v>3842738.1099999971</v>
      </c>
      <c r="E72" s="2">
        <v>1273789</v>
      </c>
      <c r="F72" s="2">
        <v>12298647</v>
      </c>
      <c r="G72" s="2">
        <v>5284437096.9800043</v>
      </c>
    </row>
    <row r="73" spans="1:7" x14ac:dyDescent="0.25">
      <c r="A73" s="1">
        <v>43960</v>
      </c>
      <c r="B73" s="2">
        <v>1350</v>
      </c>
      <c r="C73" s="2">
        <v>6987</v>
      </c>
      <c r="D73" s="2">
        <v>2317601.9900000002</v>
      </c>
      <c r="E73" s="2">
        <v>1275139</v>
      </c>
      <c r="F73" s="2">
        <v>12305634</v>
      </c>
      <c r="G73" s="2">
        <v>5286754698.9700041</v>
      </c>
    </row>
    <row r="74" spans="1:7" x14ac:dyDescent="0.25">
      <c r="A74" s="1">
        <v>43961</v>
      </c>
      <c r="B74" s="2">
        <v>933</v>
      </c>
      <c r="C74" s="2">
        <v>4239</v>
      </c>
      <c r="D74" s="2">
        <v>1284752.27</v>
      </c>
      <c r="E74" s="2">
        <v>1276072</v>
      </c>
      <c r="F74" s="2">
        <v>12309873</v>
      </c>
      <c r="G74" s="2">
        <v>5288039451.2400045</v>
      </c>
    </row>
    <row r="75" spans="1:7" x14ac:dyDescent="0.25">
      <c r="A75" s="1">
        <v>43962</v>
      </c>
      <c r="B75" s="2">
        <v>7085</v>
      </c>
      <c r="C75" s="2">
        <v>61159</v>
      </c>
      <c r="D75" s="2">
        <v>18945129.100000013</v>
      </c>
      <c r="E75" s="2">
        <v>1283157</v>
      </c>
      <c r="F75" s="2">
        <v>12371032</v>
      </c>
      <c r="G75" s="2">
        <v>5306984580.3400049</v>
      </c>
    </row>
    <row r="77" spans="1:7" x14ac:dyDescent="0.25">
      <c r="F77" s="203"/>
    </row>
    <row r="78" spans="1:7" x14ac:dyDescent="0.25">
      <c r="A78" s="1" t="s">
        <v>517</v>
      </c>
    </row>
  </sheetData>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baseColWidth="10" defaultRowHeight="15" x14ac:dyDescent="0.25"/>
  <cols>
    <col min="1" max="1" width="23.42578125" customWidth="1"/>
    <col min="2" max="3" width="18.7109375" customWidth="1"/>
    <col min="5" max="5" width="25" customWidth="1"/>
  </cols>
  <sheetData>
    <row r="1" spans="1:5" x14ac:dyDescent="0.25">
      <c r="A1" s="14" t="s">
        <v>508</v>
      </c>
    </row>
    <row r="2" spans="1:5" x14ac:dyDescent="0.25">
      <c r="A2" s="16"/>
    </row>
    <row r="3" spans="1:5" ht="15" customHeight="1" x14ac:dyDescent="0.25">
      <c r="A3" s="226" t="s">
        <v>509</v>
      </c>
      <c r="B3" s="226" t="s">
        <v>44</v>
      </c>
      <c r="C3" s="226" t="s">
        <v>48</v>
      </c>
    </row>
    <row r="4" spans="1:5" x14ac:dyDescent="0.25">
      <c r="A4" s="227"/>
      <c r="B4" s="227"/>
      <c r="C4" s="227"/>
    </row>
    <row r="5" spans="1:5" x14ac:dyDescent="0.25">
      <c r="A5" s="5" t="s">
        <v>30</v>
      </c>
      <c r="B5" s="6">
        <v>0.31882562424864797</v>
      </c>
      <c r="C5" s="6">
        <v>0.33981334712948796</v>
      </c>
    </row>
    <row r="6" spans="1:5" x14ac:dyDescent="0.25">
      <c r="A6" s="5" t="s">
        <v>31</v>
      </c>
      <c r="B6" s="6">
        <v>0.1481886878960462</v>
      </c>
      <c r="C6" s="6">
        <v>0.15532428762911688</v>
      </c>
    </row>
    <row r="7" spans="1:5" x14ac:dyDescent="0.25">
      <c r="A7" s="5" t="s">
        <v>32</v>
      </c>
      <c r="B7" s="6">
        <v>0.20050994937204916</v>
      </c>
      <c r="C7" s="6">
        <v>0.1984141342111389</v>
      </c>
    </row>
    <row r="8" spans="1:5" x14ac:dyDescent="0.25">
      <c r="A8" s="5" t="s">
        <v>33</v>
      </c>
      <c r="B8" s="6">
        <v>7.2056155056425361E-2</v>
      </c>
      <c r="C8" s="6">
        <v>6.8097545939516418E-2</v>
      </c>
    </row>
    <row r="9" spans="1:5" x14ac:dyDescent="0.25">
      <c r="A9" s="5" t="s">
        <v>34</v>
      </c>
      <c r="B9" s="6">
        <v>6.0392132200450213E-2</v>
      </c>
      <c r="C9" s="6">
        <v>5.8544454295381174E-2</v>
      </c>
    </row>
    <row r="10" spans="1:5" x14ac:dyDescent="0.25">
      <c r="A10" s="21" t="s">
        <v>47</v>
      </c>
      <c r="B10" s="6">
        <v>0.2000274512263811</v>
      </c>
      <c r="C10" s="6">
        <v>0.17980623079535854</v>
      </c>
    </row>
    <row r="11" spans="1:5" x14ac:dyDescent="0.25">
      <c r="A11" s="7" t="s">
        <v>35</v>
      </c>
      <c r="B11" s="8">
        <v>1</v>
      </c>
      <c r="C11" s="8">
        <v>1</v>
      </c>
    </row>
    <row r="13" spans="1:5" x14ac:dyDescent="0.25">
      <c r="A13" s="1" t="s">
        <v>517</v>
      </c>
      <c r="B13" s="18"/>
      <c r="C13" s="18"/>
      <c r="D13" s="18"/>
      <c r="E13" s="11"/>
    </row>
    <row r="14" spans="1:5" x14ac:dyDescent="0.25">
      <c r="A14" s="19"/>
      <c r="B14" s="18"/>
      <c r="C14" s="18"/>
      <c r="D14" s="18"/>
      <c r="E14" s="11"/>
    </row>
  </sheetData>
  <mergeCells count="3">
    <mergeCell ref="A3:A4"/>
    <mergeCell ref="B3:B4"/>
    <mergeCell ref="C3: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J14" zoomScaleNormal="100" workbookViewId="0"/>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x14ac:dyDescent="0.25">
      <c r="A1" s="15" t="s">
        <v>354</v>
      </c>
    </row>
    <row r="3" spans="1:11" s="68" customFormat="1" ht="45" x14ac:dyDescent="0.25">
      <c r="A3" s="68" t="s">
        <v>0</v>
      </c>
      <c r="B3" s="68" t="s">
        <v>1</v>
      </c>
      <c r="C3" s="68" t="s">
        <v>41</v>
      </c>
      <c r="D3" s="68" t="s">
        <v>46</v>
      </c>
      <c r="E3" s="68" t="s">
        <v>52</v>
      </c>
      <c r="G3" s="68" t="s">
        <v>0</v>
      </c>
      <c r="H3" s="68" t="s">
        <v>1</v>
      </c>
      <c r="I3" s="68" t="s">
        <v>41</v>
      </c>
      <c r="J3" s="68" t="s">
        <v>46</v>
      </c>
      <c r="K3" s="68" t="s">
        <v>52</v>
      </c>
    </row>
    <row r="4" spans="1:11" x14ac:dyDescent="0.25">
      <c r="A4" s="20" t="s">
        <v>2</v>
      </c>
      <c r="B4" s="20" t="s">
        <v>3</v>
      </c>
      <c r="C4" s="50">
        <v>12615</v>
      </c>
      <c r="D4" s="50">
        <v>54354</v>
      </c>
      <c r="E4" s="50">
        <v>23420002.180000015</v>
      </c>
      <c r="G4" s="20" t="s">
        <v>5</v>
      </c>
      <c r="H4" s="20" t="s">
        <v>6</v>
      </c>
      <c r="I4" s="3">
        <f t="shared" ref="I4:I20" si="0">VLOOKUP($G4,$A$4:$E$20,3, 0)/SUM(C$4:C$20)</f>
        <v>2.2600507965899731E-5</v>
      </c>
      <c r="J4" s="3">
        <f t="shared" ref="J4:J20" si="1">VLOOKUP($G4,$A$4:$E$20,4, 0)/SUM(D$4:D$20)</f>
        <v>1.2626270791313125E-4</v>
      </c>
      <c r="K4" s="3">
        <f t="shared" ref="K4:K20" si="2">VLOOKUP($G4,$A$4:$E$20,5, 0)/SUM(E$4:E$20)</f>
        <v>1.2949962819676781E-4</v>
      </c>
    </row>
    <row r="5" spans="1:11" x14ac:dyDescent="0.25">
      <c r="A5" s="20" t="s">
        <v>4</v>
      </c>
      <c r="B5" s="20" t="s">
        <v>39</v>
      </c>
      <c r="C5" s="50">
        <v>27436</v>
      </c>
      <c r="D5" s="50">
        <v>258652</v>
      </c>
      <c r="E5" s="50">
        <v>112706489.62000039</v>
      </c>
      <c r="G5" s="20" t="s">
        <v>2</v>
      </c>
      <c r="H5" s="20" t="s">
        <v>3</v>
      </c>
      <c r="I5" s="3">
        <f t="shared" si="0"/>
        <v>9.8312209651663825E-3</v>
      </c>
      <c r="J5" s="3">
        <f t="shared" si="1"/>
        <v>4.3936512329771681E-3</v>
      </c>
      <c r="K5" s="3">
        <f t="shared" si="2"/>
        <v>4.4130526149936383E-3</v>
      </c>
    </row>
    <row r="6" spans="1:11" x14ac:dyDescent="0.25">
      <c r="A6" s="20" t="s">
        <v>5</v>
      </c>
      <c r="B6" s="20" t="s">
        <v>6</v>
      </c>
      <c r="C6" s="50">
        <v>29</v>
      </c>
      <c r="D6" s="50">
        <v>1562</v>
      </c>
      <c r="E6" s="50">
        <v>687252.53</v>
      </c>
      <c r="G6" s="20" t="s">
        <v>22</v>
      </c>
      <c r="H6" s="20" t="s">
        <v>23</v>
      </c>
      <c r="I6" s="3">
        <f t="shared" si="0"/>
        <v>2.2422821213616103E-2</v>
      </c>
      <c r="J6" s="3">
        <f t="shared" si="1"/>
        <v>1.0294048224917696E-2</v>
      </c>
      <c r="K6" s="3">
        <f t="shared" si="2"/>
        <v>1.0547750215323762E-2</v>
      </c>
    </row>
    <row r="7" spans="1:11" x14ac:dyDescent="0.25">
      <c r="A7" s="20" t="s">
        <v>7</v>
      </c>
      <c r="B7" s="20" t="s">
        <v>353</v>
      </c>
      <c r="C7" s="50">
        <v>7456</v>
      </c>
      <c r="D7" s="50">
        <v>309537</v>
      </c>
      <c r="E7" s="50">
        <v>133050742.20000011</v>
      </c>
      <c r="G7" s="20" t="s">
        <v>11</v>
      </c>
      <c r="H7" s="20" t="s">
        <v>38</v>
      </c>
      <c r="I7" s="3">
        <f t="shared" si="0"/>
        <v>6.3125556732340623E-3</v>
      </c>
      <c r="J7" s="3">
        <f t="shared" si="1"/>
        <v>1.0330181022892836E-2</v>
      </c>
      <c r="K7" s="3">
        <f t="shared" si="2"/>
        <v>9.6035242082304264E-3</v>
      </c>
    </row>
    <row r="8" spans="1:11" x14ac:dyDescent="0.25">
      <c r="A8" s="20" t="s">
        <v>8</v>
      </c>
      <c r="B8" s="20" t="s">
        <v>9</v>
      </c>
      <c r="C8" s="50">
        <v>2285</v>
      </c>
      <c r="D8" s="50">
        <v>352207</v>
      </c>
      <c r="E8" s="50">
        <v>135677815.59999999</v>
      </c>
      <c r="G8" s="20" t="s">
        <v>20</v>
      </c>
      <c r="H8" s="20" t="s">
        <v>21</v>
      </c>
      <c r="I8" s="3">
        <f t="shared" si="0"/>
        <v>2.7069173920260731E-2</v>
      </c>
      <c r="J8" s="3">
        <f t="shared" si="1"/>
        <v>1.3522154012696758E-2</v>
      </c>
      <c r="K8" s="3">
        <f t="shared" si="2"/>
        <v>1.3571038343847498E-2</v>
      </c>
    </row>
    <row r="9" spans="1:11" x14ac:dyDescent="0.25">
      <c r="A9" s="20" t="s">
        <v>10</v>
      </c>
      <c r="B9" s="20" t="s">
        <v>352</v>
      </c>
      <c r="C9" s="50">
        <v>56444</v>
      </c>
      <c r="D9" s="50">
        <v>1056824</v>
      </c>
      <c r="E9" s="50">
        <v>495599420.10999894</v>
      </c>
      <c r="G9" s="20" t="s">
        <v>4</v>
      </c>
      <c r="H9" s="20" t="s">
        <v>39</v>
      </c>
      <c r="I9" s="3">
        <f t="shared" si="0"/>
        <v>2.138163919146293E-2</v>
      </c>
      <c r="J9" s="3">
        <f t="shared" si="1"/>
        <v>2.0907875753615381E-2</v>
      </c>
      <c r="K9" s="3">
        <f t="shared" si="2"/>
        <v>2.1237387807292497E-2</v>
      </c>
    </row>
    <row r="10" spans="1:11" x14ac:dyDescent="0.25">
      <c r="A10" s="20" t="s">
        <v>11</v>
      </c>
      <c r="B10" s="20" t="s">
        <v>38</v>
      </c>
      <c r="C10" s="50">
        <v>8100</v>
      </c>
      <c r="D10" s="50">
        <v>127795</v>
      </c>
      <c r="E10" s="50">
        <v>50965754.890000053</v>
      </c>
      <c r="G10" s="20" t="s">
        <v>7</v>
      </c>
      <c r="H10" s="20" t="s">
        <v>353</v>
      </c>
      <c r="I10" s="3">
        <f t="shared" si="0"/>
        <v>5.8106685308189103E-3</v>
      </c>
      <c r="J10" s="3">
        <f t="shared" si="1"/>
        <v>2.5021113840785474E-2</v>
      </c>
      <c r="K10" s="3">
        <f t="shared" si="2"/>
        <v>2.5070874087875703E-2</v>
      </c>
    </row>
    <row r="11" spans="1:11" x14ac:dyDescent="0.25">
      <c r="A11" s="20" t="s">
        <v>12</v>
      </c>
      <c r="B11" s="20" t="s">
        <v>13</v>
      </c>
      <c r="C11" s="50">
        <v>175761</v>
      </c>
      <c r="D11" s="50">
        <v>1410964</v>
      </c>
      <c r="E11" s="50">
        <v>698999136.92997932</v>
      </c>
      <c r="G11" s="20" t="s">
        <v>8</v>
      </c>
      <c r="H11" s="20" t="s">
        <v>9</v>
      </c>
      <c r="I11" s="3">
        <f t="shared" si="0"/>
        <v>1.7807641621407201E-3</v>
      </c>
      <c r="J11" s="3">
        <f t="shared" si="1"/>
        <v>2.8470300618412433E-2</v>
      </c>
      <c r="K11" s="3">
        <f t="shared" si="2"/>
        <v>2.5565895952030359E-2</v>
      </c>
    </row>
    <row r="12" spans="1:11" x14ac:dyDescent="0.25">
      <c r="A12" s="20" t="s">
        <v>14</v>
      </c>
      <c r="B12" s="20" t="s">
        <v>36</v>
      </c>
      <c r="C12" s="50">
        <v>287564</v>
      </c>
      <c r="D12" s="50">
        <v>1988570</v>
      </c>
      <c r="E12" s="50">
        <v>947344151.54996812</v>
      </c>
      <c r="G12" s="20" t="s">
        <v>18</v>
      </c>
      <c r="H12" s="20" t="s">
        <v>19</v>
      </c>
      <c r="I12" s="3">
        <f t="shared" si="0"/>
        <v>2.1314616995426125E-2</v>
      </c>
      <c r="J12" s="3">
        <f t="shared" si="1"/>
        <v>2.8552993800355541E-2</v>
      </c>
      <c r="K12" s="3">
        <f t="shared" si="2"/>
        <v>2.827072048707371E-2</v>
      </c>
    </row>
    <row r="13" spans="1:11" x14ac:dyDescent="0.25">
      <c r="A13" s="20" t="s">
        <v>15</v>
      </c>
      <c r="B13" s="20" t="s">
        <v>351</v>
      </c>
      <c r="C13" s="50">
        <v>41551</v>
      </c>
      <c r="D13" s="50">
        <v>964073</v>
      </c>
      <c r="E13" s="50">
        <v>413283043.24999899</v>
      </c>
      <c r="G13" s="20" t="s">
        <v>26</v>
      </c>
      <c r="H13" s="20" t="s">
        <v>27</v>
      </c>
      <c r="I13" s="3">
        <f t="shared" si="0"/>
        <v>0.10383530620181318</v>
      </c>
      <c r="J13" s="3">
        <f t="shared" si="1"/>
        <v>5.827234138590863E-2</v>
      </c>
      <c r="K13" s="3">
        <f t="shared" si="2"/>
        <v>4.8562230567756999E-2</v>
      </c>
    </row>
    <row r="14" spans="1:11" x14ac:dyDescent="0.25">
      <c r="A14" s="20" t="s">
        <v>16</v>
      </c>
      <c r="B14" s="20" t="s">
        <v>17</v>
      </c>
      <c r="C14" s="50">
        <v>161328</v>
      </c>
      <c r="D14" s="50">
        <v>1103340</v>
      </c>
      <c r="E14" s="50">
        <v>557113596.79999614</v>
      </c>
      <c r="G14" s="20" t="s">
        <v>25</v>
      </c>
      <c r="H14" s="20" t="s">
        <v>37</v>
      </c>
      <c r="I14" s="3">
        <f t="shared" si="0"/>
        <v>7.5301775230934329E-2</v>
      </c>
      <c r="J14" s="3">
        <f t="shared" si="1"/>
        <v>7.1594835418742758E-2</v>
      </c>
      <c r="K14" s="3">
        <f t="shared" si="2"/>
        <v>5.5890851393994578E-2</v>
      </c>
    </row>
    <row r="15" spans="1:11" x14ac:dyDescent="0.25">
      <c r="A15" s="20" t="s">
        <v>18</v>
      </c>
      <c r="B15" s="20" t="s">
        <v>19</v>
      </c>
      <c r="C15" s="50">
        <v>27350</v>
      </c>
      <c r="D15" s="50">
        <v>353230</v>
      </c>
      <c r="E15" s="50">
        <v>150032277.70000017</v>
      </c>
      <c r="G15" s="20" t="s">
        <v>15</v>
      </c>
      <c r="H15" s="20" t="s">
        <v>351</v>
      </c>
      <c r="I15" s="3">
        <f t="shared" si="0"/>
        <v>3.2381851947968956E-2</v>
      </c>
      <c r="J15" s="3">
        <f t="shared" si="1"/>
        <v>7.7929876828384245E-2</v>
      </c>
      <c r="K15" s="3">
        <f t="shared" si="2"/>
        <v>7.787530508022078E-2</v>
      </c>
    </row>
    <row r="16" spans="1:11" x14ac:dyDescent="0.25">
      <c r="A16" s="20" t="s">
        <v>20</v>
      </c>
      <c r="B16" s="20" t="s">
        <v>21</v>
      </c>
      <c r="C16" s="50">
        <v>34734</v>
      </c>
      <c r="D16" s="50">
        <v>167283</v>
      </c>
      <c r="E16" s="50">
        <v>72021291.230000526</v>
      </c>
      <c r="G16" s="20" t="s">
        <v>10</v>
      </c>
      <c r="H16" s="20" t="s">
        <v>352</v>
      </c>
      <c r="I16" s="3">
        <f t="shared" si="0"/>
        <v>4.3988381780249809E-2</v>
      </c>
      <c r="J16" s="3">
        <f t="shared" si="1"/>
        <v>8.5427311157226016E-2</v>
      </c>
      <c r="K16" s="3">
        <f t="shared" si="2"/>
        <v>9.3386255906222126E-2</v>
      </c>
    </row>
    <row r="17" spans="1:11" x14ac:dyDescent="0.25">
      <c r="A17" s="20" t="s">
        <v>22</v>
      </c>
      <c r="B17" s="20" t="s">
        <v>23</v>
      </c>
      <c r="C17" s="50">
        <v>28772</v>
      </c>
      <c r="D17" s="50">
        <v>127348</v>
      </c>
      <c r="E17" s="50">
        <v>55976747.750000313</v>
      </c>
      <c r="G17" s="20" t="s">
        <v>16</v>
      </c>
      <c r="H17" s="20" t="s">
        <v>17</v>
      </c>
      <c r="I17" s="3">
        <f t="shared" si="0"/>
        <v>0.1257274051421611</v>
      </c>
      <c r="J17" s="3">
        <f t="shared" si="1"/>
        <v>8.9187385498639082E-2</v>
      </c>
      <c r="K17" s="3">
        <f t="shared" si="2"/>
        <v>0.10497742896481373</v>
      </c>
    </row>
    <row r="18" spans="1:11" x14ac:dyDescent="0.25">
      <c r="A18" s="20" t="s">
        <v>24</v>
      </c>
      <c r="B18" s="20" t="s">
        <v>40</v>
      </c>
      <c r="C18" s="50">
        <v>181871</v>
      </c>
      <c r="D18" s="50">
        <v>2488702</v>
      </c>
      <c r="E18" s="50">
        <v>905775962.65998125</v>
      </c>
      <c r="G18" s="20" t="s">
        <v>12</v>
      </c>
      <c r="H18" s="20" t="s">
        <v>13</v>
      </c>
      <c r="I18" s="3">
        <f t="shared" si="0"/>
        <v>0.13697544415843113</v>
      </c>
      <c r="J18" s="3">
        <f t="shared" si="1"/>
        <v>0.11405386389753094</v>
      </c>
      <c r="K18" s="3">
        <f t="shared" si="2"/>
        <v>0.13171305217645968</v>
      </c>
    </row>
    <row r="19" spans="1:11" x14ac:dyDescent="0.25">
      <c r="A19" s="20" t="s">
        <v>25</v>
      </c>
      <c r="B19" s="20" t="s">
        <v>37</v>
      </c>
      <c r="C19" s="50">
        <v>96624</v>
      </c>
      <c r="D19" s="50">
        <v>885702</v>
      </c>
      <c r="E19" s="50">
        <v>296611886.52999938</v>
      </c>
      <c r="G19" s="20" t="s">
        <v>14</v>
      </c>
      <c r="H19" s="20" t="s">
        <v>36</v>
      </c>
      <c r="I19" s="3">
        <f t="shared" si="0"/>
        <v>0.22410663698986172</v>
      </c>
      <c r="J19" s="3">
        <f t="shared" si="1"/>
        <v>0.16074406726940807</v>
      </c>
      <c r="K19" s="3">
        <f t="shared" si="2"/>
        <v>0.17850893237177801</v>
      </c>
    </row>
    <row r="20" spans="1:11" x14ac:dyDescent="0.25">
      <c r="A20" s="20" t="s">
        <v>26</v>
      </c>
      <c r="B20" s="20" t="s">
        <v>27</v>
      </c>
      <c r="C20" s="50">
        <v>133237</v>
      </c>
      <c r="D20" s="50">
        <v>720889</v>
      </c>
      <c r="E20" s="50">
        <v>257719008.80999848</v>
      </c>
      <c r="G20" s="20" t="s">
        <v>24</v>
      </c>
      <c r="H20" s="20" t="s">
        <v>40</v>
      </c>
      <c r="I20" s="3">
        <f t="shared" si="0"/>
        <v>0.14173713738848792</v>
      </c>
      <c r="J20" s="3">
        <f t="shared" si="1"/>
        <v>0.20117173732959384</v>
      </c>
      <c r="K20" s="3">
        <f t="shared" si="2"/>
        <v>0.17067620019388946</v>
      </c>
    </row>
    <row r="21" spans="1:11" x14ac:dyDescent="0.25">
      <c r="C21" s="22"/>
      <c r="D21" s="22"/>
      <c r="E21" s="22"/>
      <c r="I21" s="12"/>
      <c r="J21" s="12"/>
      <c r="K21" s="12"/>
    </row>
    <row r="22" spans="1:11" s="11" customFormat="1" x14ac:dyDescent="0.25">
      <c r="A22" s="1" t="s">
        <v>517</v>
      </c>
      <c r="C22" s="10"/>
      <c r="D22" s="10"/>
      <c r="E22" s="10"/>
      <c r="I22" s="69"/>
      <c r="J22" s="69"/>
      <c r="K22" s="69"/>
    </row>
    <row r="23" spans="1:11" x14ac:dyDescent="0.25">
      <c r="C23" s="24"/>
      <c r="D23" s="24"/>
      <c r="E23" s="24"/>
      <c r="I23" s="4"/>
      <c r="J23" s="4"/>
      <c r="K23" s="4"/>
    </row>
    <row r="24" spans="1:11" x14ac:dyDescent="0.25">
      <c r="C24" s="103"/>
      <c r="D24" s="103"/>
      <c r="E24" s="103"/>
    </row>
    <row r="25" spans="1:11" x14ac:dyDescent="0.25">
      <c r="C25" s="204"/>
      <c r="D25" s="204"/>
      <c r="E25" s="204"/>
    </row>
    <row r="26" spans="1:11" x14ac:dyDescent="0.25">
      <c r="A26" s="20"/>
      <c r="B26" s="20"/>
      <c r="C26" s="129"/>
      <c r="D26" s="129"/>
      <c r="E26" s="129"/>
      <c r="F26" s="20"/>
    </row>
    <row r="27" spans="1:11" x14ac:dyDescent="0.25">
      <c r="A27" s="20"/>
      <c r="B27" s="20"/>
      <c r="C27" s="50"/>
      <c r="E27" s="20"/>
      <c r="F27" s="20"/>
    </row>
    <row r="28" spans="1:11" x14ac:dyDescent="0.25">
      <c r="A28" s="20"/>
      <c r="B28" s="20"/>
      <c r="C28" s="50"/>
      <c r="E28" s="20"/>
      <c r="F28" s="20"/>
    </row>
    <row r="29" spans="1:11" x14ac:dyDescent="0.25">
      <c r="A29" s="20"/>
      <c r="B29" s="20"/>
      <c r="C29" s="50"/>
      <c r="E29" s="20"/>
      <c r="F29" s="20"/>
    </row>
    <row r="30" spans="1:11" x14ac:dyDescent="0.25">
      <c r="A30" s="20"/>
      <c r="B30" s="20"/>
      <c r="C30" s="50"/>
      <c r="E30" s="20"/>
      <c r="F30" s="20"/>
    </row>
    <row r="31" spans="1:11" x14ac:dyDescent="0.25">
      <c r="A31" s="20"/>
      <c r="B31" s="20"/>
      <c r="C31" s="50"/>
      <c r="E31" s="20"/>
      <c r="F31" s="20"/>
    </row>
    <row r="32" spans="1:11" x14ac:dyDescent="0.25">
      <c r="A32" s="20"/>
      <c r="B32" s="20"/>
      <c r="C32" s="50"/>
      <c r="E32" s="20"/>
      <c r="F32" s="20"/>
    </row>
    <row r="33" spans="1:6" x14ac:dyDescent="0.25">
      <c r="A33" s="20"/>
      <c r="B33" s="20"/>
      <c r="C33" s="50"/>
      <c r="E33" s="20"/>
      <c r="F33" s="20"/>
    </row>
    <row r="34" spans="1:6" x14ac:dyDescent="0.25">
      <c r="A34" s="20"/>
      <c r="B34" s="20"/>
      <c r="C34" s="50"/>
      <c r="E34" s="20"/>
      <c r="F34" s="20"/>
    </row>
    <row r="35" spans="1:6" x14ac:dyDescent="0.25">
      <c r="A35" s="20"/>
      <c r="B35" s="20"/>
      <c r="C35" s="50"/>
      <c r="E35" s="20"/>
      <c r="F35" s="20"/>
    </row>
    <row r="36" spans="1:6" x14ac:dyDescent="0.25">
      <c r="A36" s="20"/>
      <c r="B36" s="20"/>
      <c r="C36" s="50"/>
      <c r="E36" s="20"/>
      <c r="F36" s="20"/>
    </row>
    <row r="37" spans="1:6" x14ac:dyDescent="0.25">
      <c r="A37" s="20"/>
      <c r="B37" s="20"/>
      <c r="C37" s="50"/>
      <c r="E37" s="20"/>
      <c r="F37" s="20"/>
    </row>
    <row r="38" spans="1:6" x14ac:dyDescent="0.25">
      <c r="A38" s="20"/>
      <c r="B38" s="20"/>
      <c r="C38" s="50"/>
      <c r="E38" s="20"/>
      <c r="F38" s="20"/>
    </row>
    <row r="39" spans="1:6" x14ac:dyDescent="0.25">
      <c r="A39" s="20"/>
      <c r="B39" s="20"/>
      <c r="C39" s="50"/>
      <c r="E39" s="20"/>
      <c r="F39" s="20"/>
    </row>
    <row r="40" spans="1:6" x14ac:dyDescent="0.25">
      <c r="A40" s="20"/>
      <c r="B40" s="20"/>
      <c r="C40" s="50"/>
      <c r="E40" s="20"/>
      <c r="F40" s="20"/>
    </row>
    <row r="41" spans="1:6" x14ac:dyDescent="0.25">
      <c r="A41" s="20"/>
      <c r="B41" s="20"/>
      <c r="C41" s="50"/>
      <c r="E41" s="20"/>
      <c r="F41" s="20"/>
    </row>
    <row r="42" spans="1:6" x14ac:dyDescent="0.25">
      <c r="A42" s="20"/>
      <c r="B42" s="20"/>
      <c r="C42" s="50"/>
      <c r="E42" s="20"/>
      <c r="F42" s="20"/>
    </row>
    <row r="47" spans="1:6" x14ac:dyDescent="0.25">
      <c r="A47" s="20" t="s">
        <v>2</v>
      </c>
      <c r="B47" s="20"/>
      <c r="C47" s="50"/>
    </row>
    <row r="48" spans="1:6" x14ac:dyDescent="0.25">
      <c r="A48" s="20" t="s">
        <v>4</v>
      </c>
      <c r="B48" s="20"/>
      <c r="C48" s="50"/>
    </row>
    <row r="49" spans="1:3" x14ac:dyDescent="0.25">
      <c r="A49" s="20" t="s">
        <v>5</v>
      </c>
      <c r="B49" s="20"/>
      <c r="C49" s="50"/>
    </row>
    <row r="50" spans="1:3" x14ac:dyDescent="0.25">
      <c r="A50" s="20" t="s">
        <v>7</v>
      </c>
      <c r="B50" s="20"/>
      <c r="C50" s="50"/>
    </row>
    <row r="51" spans="1:3" x14ac:dyDescent="0.25">
      <c r="A51" s="20" t="s">
        <v>8</v>
      </c>
      <c r="B51" s="20"/>
      <c r="C51" s="50"/>
    </row>
    <row r="52" spans="1:3" x14ac:dyDescent="0.25">
      <c r="A52" s="20" t="s">
        <v>10</v>
      </c>
      <c r="B52" s="20"/>
      <c r="C52" s="50"/>
    </row>
    <row r="53" spans="1:3" x14ac:dyDescent="0.25">
      <c r="A53" s="20" t="s">
        <v>11</v>
      </c>
      <c r="B53" s="20"/>
      <c r="C53" s="50"/>
    </row>
    <row r="54" spans="1:3" x14ac:dyDescent="0.25">
      <c r="A54" s="20" t="s">
        <v>12</v>
      </c>
      <c r="B54" s="20"/>
      <c r="C54" s="50"/>
    </row>
    <row r="55" spans="1:3" x14ac:dyDescent="0.25">
      <c r="A55" s="20" t="s">
        <v>14</v>
      </c>
      <c r="B55" s="20"/>
      <c r="C55" s="50"/>
    </row>
    <row r="56" spans="1:3" x14ac:dyDescent="0.25">
      <c r="A56" s="20" t="s">
        <v>15</v>
      </c>
      <c r="B56" s="20"/>
      <c r="C56" s="50"/>
    </row>
    <row r="57" spans="1:3" x14ac:dyDescent="0.25">
      <c r="A57" s="20" t="s">
        <v>16</v>
      </c>
      <c r="B57" s="20"/>
      <c r="C57" s="50"/>
    </row>
    <row r="58" spans="1:3" x14ac:dyDescent="0.25">
      <c r="A58" s="20" t="s">
        <v>18</v>
      </c>
      <c r="B58" s="20"/>
      <c r="C58" s="50"/>
    </row>
    <row r="59" spans="1:3" x14ac:dyDescent="0.25">
      <c r="A59" s="20" t="s">
        <v>20</v>
      </c>
      <c r="B59" s="20"/>
      <c r="C59" s="50"/>
    </row>
    <row r="60" spans="1:3" x14ac:dyDescent="0.25">
      <c r="A60" s="20" t="s">
        <v>22</v>
      </c>
      <c r="B60" s="20"/>
      <c r="C60" s="50"/>
    </row>
    <row r="61" spans="1:3" x14ac:dyDescent="0.25">
      <c r="A61" s="20" t="s">
        <v>24</v>
      </c>
      <c r="B61" s="20"/>
      <c r="C61" s="50"/>
    </row>
    <row r="62" spans="1:3" x14ac:dyDescent="0.25">
      <c r="A62" s="20" t="s">
        <v>25</v>
      </c>
      <c r="B62" s="20"/>
      <c r="C62" s="50"/>
    </row>
    <row r="63" spans="1:3" x14ac:dyDescent="0.25">
      <c r="A63" s="20" t="s">
        <v>26</v>
      </c>
      <c r="B63" s="20"/>
      <c r="C63" s="5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0" zoomScaleNormal="70" workbookViewId="0"/>
  </sheetViews>
  <sheetFormatPr baseColWidth="10" defaultColWidth="9.140625" defaultRowHeight="15" x14ac:dyDescent="0.25"/>
  <cols>
    <col min="1" max="1" width="29.42578125" style="11" bestFit="1" customWidth="1"/>
    <col min="2" max="7" width="15.7109375" style="11" customWidth="1"/>
    <col min="8" max="8" width="16.42578125" style="11" bestFit="1" customWidth="1"/>
    <col min="9" max="9" width="18.28515625" style="11" bestFit="1" customWidth="1"/>
    <col min="10" max="12" width="9.140625" style="11"/>
    <col min="13" max="13" width="9.7109375" style="11" bestFit="1" customWidth="1"/>
    <col min="14" max="16384" width="9.140625" style="11"/>
  </cols>
  <sheetData>
    <row r="1" spans="1:16" x14ac:dyDescent="0.25">
      <c r="A1" s="77" t="s">
        <v>355</v>
      </c>
    </row>
    <row r="3" spans="1:16" s="187" customFormat="1" ht="30" customHeight="1" x14ac:dyDescent="0.25">
      <c r="B3" s="228" t="s">
        <v>86</v>
      </c>
      <c r="C3" s="228"/>
      <c r="D3" s="228"/>
      <c r="E3" s="228" t="s">
        <v>87</v>
      </c>
      <c r="F3" s="228"/>
      <c r="G3" s="228"/>
    </row>
    <row r="4" spans="1:16" s="78" customFormat="1" ht="45" x14ac:dyDescent="0.25">
      <c r="A4" s="78" t="s">
        <v>28</v>
      </c>
      <c r="B4" s="79" t="s">
        <v>41</v>
      </c>
      <c r="C4" s="79" t="s">
        <v>46</v>
      </c>
      <c r="D4" s="79" t="s">
        <v>52</v>
      </c>
      <c r="E4" s="78" t="s">
        <v>41</v>
      </c>
      <c r="F4" s="78" t="s">
        <v>46</v>
      </c>
      <c r="G4" s="80" t="s">
        <v>52</v>
      </c>
      <c r="H4" s="80"/>
      <c r="I4" s="80"/>
    </row>
    <row r="5" spans="1:16" x14ac:dyDescent="0.25">
      <c r="A5" s="11" t="s">
        <v>53</v>
      </c>
      <c r="B5" s="81">
        <v>164243</v>
      </c>
      <c r="C5" s="81">
        <v>1564179</v>
      </c>
      <c r="D5" s="81">
        <v>627101543.28999233</v>
      </c>
      <c r="E5" s="82">
        <f t="shared" ref="E5:E23" si="0">B5/SUM(B$5:B$23)</f>
        <v>0.12799914585666447</v>
      </c>
      <c r="F5" s="82">
        <f t="shared" ref="F5:F23" si="1">C5/SUM(C$5:C$23)</f>
        <v>0.12643884519901008</v>
      </c>
      <c r="G5" s="82">
        <f t="shared" ref="G5:G23" si="2">D5/SUM(D$5:D$23)</f>
        <v>0.11816532228360516</v>
      </c>
      <c r="H5" s="82"/>
      <c r="I5"/>
      <c r="J5"/>
      <c r="K5"/>
      <c r="L5"/>
      <c r="M5" s="82"/>
      <c r="N5" s="12"/>
      <c r="O5" s="12"/>
      <c r="P5" s="12"/>
    </row>
    <row r="6" spans="1:16" x14ac:dyDescent="0.25">
      <c r="A6" s="11" t="s">
        <v>54</v>
      </c>
      <c r="B6" s="81">
        <v>47514</v>
      </c>
      <c r="C6" s="81">
        <v>470920</v>
      </c>
      <c r="D6" s="81">
        <v>181036366.97000015</v>
      </c>
      <c r="E6" s="82">
        <f t="shared" si="0"/>
        <v>3.7028983982474478E-2</v>
      </c>
      <c r="F6" s="82">
        <f t="shared" si="1"/>
        <v>3.8066347253810355E-2</v>
      </c>
      <c r="G6" s="82">
        <f t="shared" si="2"/>
        <v>3.4112849628518002E-2</v>
      </c>
      <c r="H6" s="82"/>
      <c r="I6"/>
      <c r="J6"/>
      <c r="K6"/>
      <c r="L6"/>
      <c r="M6" s="82"/>
      <c r="N6" s="12"/>
      <c r="O6" s="12"/>
      <c r="P6" s="12"/>
    </row>
    <row r="7" spans="1:16" x14ac:dyDescent="0.25">
      <c r="A7" s="11" t="s">
        <v>55</v>
      </c>
      <c r="B7" s="81">
        <v>60330</v>
      </c>
      <c r="C7" s="81">
        <v>555065</v>
      </c>
      <c r="D7" s="81">
        <v>237774742.61000007</v>
      </c>
      <c r="E7" s="82">
        <f t="shared" si="0"/>
        <v>4.701684984768037E-2</v>
      </c>
      <c r="F7" s="82">
        <f t="shared" si="1"/>
        <v>4.4868124179130733E-2</v>
      </c>
      <c r="G7" s="82">
        <f t="shared" si="2"/>
        <v>4.4804114089732151E-2</v>
      </c>
      <c r="H7" s="82"/>
      <c r="I7"/>
      <c r="J7"/>
      <c r="K7"/>
      <c r="L7"/>
      <c r="M7" s="82"/>
      <c r="N7" s="12"/>
      <c r="O7" s="12"/>
      <c r="P7" s="12"/>
    </row>
    <row r="8" spans="1:16" x14ac:dyDescent="0.25">
      <c r="A8" s="11" t="s">
        <v>56</v>
      </c>
      <c r="B8" s="81">
        <v>41791</v>
      </c>
      <c r="C8" s="81">
        <v>399332</v>
      </c>
      <c r="D8" s="81">
        <v>156525936.01000008</v>
      </c>
      <c r="E8" s="82">
        <f t="shared" si="0"/>
        <v>3.2568890634583299E-2</v>
      </c>
      <c r="F8" s="82">
        <f t="shared" si="1"/>
        <v>3.227960286579163E-2</v>
      </c>
      <c r="G8" s="82">
        <f t="shared" si="2"/>
        <v>2.9494326512622678E-2</v>
      </c>
      <c r="H8" s="82"/>
      <c r="I8"/>
      <c r="J8"/>
      <c r="K8"/>
      <c r="L8"/>
      <c r="M8" s="82"/>
      <c r="N8" s="12"/>
      <c r="O8" s="12"/>
      <c r="P8" s="12"/>
    </row>
    <row r="9" spans="1:16" x14ac:dyDescent="0.25">
      <c r="A9" s="11" t="s">
        <v>57</v>
      </c>
      <c r="B9" s="81">
        <v>9824</v>
      </c>
      <c r="C9" s="81">
        <v>56489</v>
      </c>
      <c r="D9" s="81">
        <v>31800183.840000022</v>
      </c>
      <c r="E9" s="82">
        <f t="shared" si="0"/>
        <v>7.6561169054137571E-3</v>
      </c>
      <c r="F9" s="82">
        <f t="shared" si="1"/>
        <v>4.5662318228584329E-3</v>
      </c>
      <c r="G9" s="82">
        <f t="shared" si="2"/>
        <v>5.9921379756417235E-3</v>
      </c>
      <c r="H9" s="82"/>
      <c r="I9"/>
      <c r="J9"/>
      <c r="K9"/>
      <c r="L9"/>
      <c r="M9" s="82"/>
      <c r="N9" s="12"/>
      <c r="O9" s="12"/>
      <c r="P9" s="12"/>
    </row>
    <row r="10" spans="1:16" x14ac:dyDescent="0.25">
      <c r="A10" s="11" t="s">
        <v>58</v>
      </c>
      <c r="B10" s="81">
        <v>95530</v>
      </c>
      <c r="C10" s="81">
        <v>965687</v>
      </c>
      <c r="D10" s="81">
        <v>408586976.84999675</v>
      </c>
      <c r="E10" s="82">
        <f t="shared" si="0"/>
        <v>7.4449190551117289E-2</v>
      </c>
      <c r="F10" s="82">
        <f t="shared" si="1"/>
        <v>7.8060342904294477E-2</v>
      </c>
      <c r="G10" s="82">
        <f t="shared" si="2"/>
        <v>7.6990420956494374E-2</v>
      </c>
      <c r="H10" s="82"/>
      <c r="I10"/>
      <c r="J10"/>
      <c r="K10"/>
      <c r="L10"/>
      <c r="M10" s="82"/>
      <c r="N10" s="12"/>
      <c r="O10" s="12"/>
      <c r="P10" s="12"/>
    </row>
    <row r="11" spans="1:16" x14ac:dyDescent="0.25">
      <c r="A11" s="11" t="s">
        <v>281</v>
      </c>
      <c r="B11" s="81">
        <v>10056</v>
      </c>
      <c r="C11" s="81">
        <v>61185</v>
      </c>
      <c r="D11" s="81">
        <v>26943315.160000023</v>
      </c>
      <c r="E11" s="82">
        <f t="shared" si="0"/>
        <v>7.8369209691409539E-3</v>
      </c>
      <c r="F11" s="82">
        <f t="shared" si="1"/>
        <v>4.9458282865972704E-3</v>
      </c>
      <c r="G11" s="82">
        <f t="shared" si="2"/>
        <v>5.0769537299605559E-3</v>
      </c>
      <c r="H11" s="82"/>
      <c r="I11"/>
      <c r="J11"/>
      <c r="K11"/>
      <c r="L11"/>
      <c r="M11" s="82"/>
      <c r="N11" s="12"/>
      <c r="O11" s="12"/>
      <c r="P11" s="12"/>
    </row>
    <row r="12" spans="1:16" x14ac:dyDescent="0.25">
      <c r="A12" s="11" t="s">
        <v>66</v>
      </c>
      <c r="B12" s="81">
        <v>3070</v>
      </c>
      <c r="C12" s="81">
        <v>19846</v>
      </c>
      <c r="D12" s="81">
        <v>7933829.6699999915</v>
      </c>
      <c r="E12" s="82">
        <f t="shared" si="0"/>
        <v>2.392536532941799E-3</v>
      </c>
      <c r="F12" s="82">
        <f t="shared" si="1"/>
        <v>1.6042315628962886E-3</v>
      </c>
      <c r="G12" s="82">
        <f t="shared" si="2"/>
        <v>1.4949788434267103E-3</v>
      </c>
      <c r="H12" s="82"/>
      <c r="I12"/>
      <c r="J12"/>
      <c r="K12"/>
      <c r="L12"/>
      <c r="M12" s="82"/>
      <c r="N12" s="12"/>
      <c r="O12" s="12"/>
      <c r="P12" s="12"/>
    </row>
    <row r="13" spans="1:16" x14ac:dyDescent="0.25">
      <c r="A13" s="11" t="s">
        <v>59</v>
      </c>
      <c r="B13" s="81">
        <v>86676</v>
      </c>
      <c r="C13" s="81">
        <v>979220</v>
      </c>
      <c r="D13" s="81">
        <v>435867959.25999922</v>
      </c>
      <c r="E13" s="82">
        <f t="shared" si="0"/>
        <v>6.7549021670769829E-2</v>
      </c>
      <c r="F13" s="82">
        <f t="shared" si="1"/>
        <v>7.9154269425541865E-2</v>
      </c>
      <c r="G13" s="82">
        <f t="shared" si="2"/>
        <v>8.2131001637860315E-2</v>
      </c>
      <c r="H13" s="82"/>
      <c r="I13"/>
      <c r="J13"/>
      <c r="K13"/>
      <c r="L13"/>
      <c r="M13" s="82"/>
      <c r="N13" s="12"/>
      <c r="O13" s="12"/>
      <c r="P13" s="12"/>
    </row>
    <row r="14" spans="1:16" x14ac:dyDescent="0.25">
      <c r="A14" s="11" t="s">
        <v>60</v>
      </c>
      <c r="B14" s="81">
        <v>267936</v>
      </c>
      <c r="C14" s="81">
        <v>3034755</v>
      </c>
      <c r="D14" s="81">
        <v>1290731049.8299623</v>
      </c>
      <c r="E14" s="82">
        <f t="shared" si="0"/>
        <v>0.20880998973625206</v>
      </c>
      <c r="F14" s="82">
        <f t="shared" si="1"/>
        <v>0.24531138550122578</v>
      </c>
      <c r="G14" s="82">
        <f t="shared" si="2"/>
        <v>0.24321364237830209</v>
      </c>
      <c r="H14" s="82"/>
      <c r="I14"/>
      <c r="J14"/>
      <c r="K14"/>
      <c r="L14"/>
      <c r="M14" s="82"/>
      <c r="N14" s="12"/>
      <c r="O14" s="12"/>
      <c r="P14" s="12"/>
    </row>
    <row r="15" spans="1:16" x14ac:dyDescent="0.25">
      <c r="A15" s="11" t="s">
        <v>68</v>
      </c>
      <c r="B15" s="81">
        <v>15184</v>
      </c>
      <c r="C15" s="81">
        <v>110484</v>
      </c>
      <c r="D15" s="81">
        <v>51800277.230000213</v>
      </c>
      <c r="E15" s="82">
        <f t="shared" si="0"/>
        <v>1.1833314239800741E-2</v>
      </c>
      <c r="F15" s="82">
        <f t="shared" si="1"/>
        <v>8.9308636498555659E-3</v>
      </c>
      <c r="G15" s="82">
        <f t="shared" si="2"/>
        <v>9.7607740225772645E-3</v>
      </c>
      <c r="H15" s="82"/>
      <c r="I15"/>
      <c r="J15"/>
      <c r="K15"/>
      <c r="L15"/>
      <c r="M15" s="82"/>
      <c r="N15" s="12"/>
      <c r="O15" s="12"/>
      <c r="P15" s="12"/>
    </row>
    <row r="16" spans="1:16" x14ac:dyDescent="0.25">
      <c r="A16" s="11" t="s">
        <v>67</v>
      </c>
      <c r="B16" s="81">
        <v>7454</v>
      </c>
      <c r="C16" s="81">
        <v>51651</v>
      </c>
      <c r="D16" s="81">
        <v>22828544.789999992</v>
      </c>
      <c r="E16" s="82">
        <f t="shared" si="0"/>
        <v>5.8091098750971239E-3</v>
      </c>
      <c r="F16" s="82">
        <f t="shared" si="1"/>
        <v>4.1751569311274921E-3</v>
      </c>
      <c r="G16" s="82">
        <f t="shared" si="2"/>
        <v>4.3016037533950583E-3</v>
      </c>
      <c r="H16" s="82"/>
      <c r="I16"/>
      <c r="J16"/>
      <c r="K16"/>
      <c r="L16"/>
      <c r="M16" s="82"/>
      <c r="N16" s="12"/>
      <c r="O16" s="12"/>
      <c r="P16" s="12"/>
    </row>
    <row r="17" spans="1:16" x14ac:dyDescent="0.25">
      <c r="A17" s="11" t="s">
        <v>69</v>
      </c>
      <c r="B17" s="81">
        <v>1369</v>
      </c>
      <c r="C17" s="81">
        <v>12583</v>
      </c>
      <c r="D17" s="81">
        <v>5554142.870000002</v>
      </c>
      <c r="E17" s="82">
        <f t="shared" si="0"/>
        <v>1.0668998415626458E-3</v>
      </c>
      <c r="F17" s="82">
        <f t="shared" si="1"/>
        <v>1.0171342213002117E-3</v>
      </c>
      <c r="G17" s="82">
        <f t="shared" si="2"/>
        <v>1.0465722645164022E-3</v>
      </c>
      <c r="H17" s="82"/>
      <c r="I17"/>
      <c r="J17"/>
      <c r="K17"/>
      <c r="L17"/>
      <c r="M17" s="82"/>
      <c r="N17" s="12"/>
      <c r="O17" s="12"/>
      <c r="P17" s="12"/>
    </row>
    <row r="18" spans="1:16" x14ac:dyDescent="0.25">
      <c r="A18" s="11" t="s">
        <v>61</v>
      </c>
      <c r="B18" s="81">
        <v>55072</v>
      </c>
      <c r="C18" s="81">
        <v>545659</v>
      </c>
      <c r="D18" s="81">
        <v>238652269.21999931</v>
      </c>
      <c r="E18" s="82">
        <f t="shared" si="0"/>
        <v>4.2919143955104481E-2</v>
      </c>
      <c r="F18" s="82">
        <f t="shared" si="1"/>
        <v>4.4107799575653833E-2</v>
      </c>
      <c r="G18" s="82">
        <f t="shared" si="2"/>
        <v>4.4969467238345037E-2</v>
      </c>
      <c r="H18" s="82"/>
      <c r="I18"/>
      <c r="J18"/>
      <c r="K18"/>
      <c r="L18"/>
      <c r="M18" s="82"/>
      <c r="N18" s="12"/>
      <c r="O18" s="12"/>
      <c r="P18" s="12"/>
    </row>
    <row r="19" spans="1:16" x14ac:dyDescent="0.25">
      <c r="A19" s="11" t="s">
        <v>62</v>
      </c>
      <c r="B19" s="81">
        <v>115412</v>
      </c>
      <c r="C19" s="81">
        <v>965328</v>
      </c>
      <c r="D19" s="81">
        <v>433678539.39999712</v>
      </c>
      <c r="E19" s="82">
        <f t="shared" si="0"/>
        <v>8.9943787081393778E-2</v>
      </c>
      <c r="F19" s="82">
        <f t="shared" si="1"/>
        <v>7.8031323498314445E-2</v>
      </c>
      <c r="G19" s="82">
        <f t="shared" si="2"/>
        <v>8.171844723396908E-2</v>
      </c>
      <c r="H19" s="82"/>
      <c r="I19"/>
      <c r="J19"/>
      <c r="K19"/>
      <c r="L19"/>
      <c r="M19" s="82"/>
      <c r="N19" s="12"/>
      <c r="O19" s="12"/>
      <c r="P19" s="12"/>
    </row>
    <row r="20" spans="1:16" x14ac:dyDescent="0.25">
      <c r="A20" s="11" t="s">
        <v>63</v>
      </c>
      <c r="B20" s="81">
        <v>115032</v>
      </c>
      <c r="C20" s="81">
        <v>929738</v>
      </c>
      <c r="D20" s="81">
        <v>435272207.62999892</v>
      </c>
      <c r="E20" s="82">
        <f t="shared" si="0"/>
        <v>8.9647642494254401E-2</v>
      </c>
      <c r="F20" s="82">
        <f t="shared" si="1"/>
        <v>7.5154441440293748E-2</v>
      </c>
      <c r="G20" s="82">
        <f t="shared" si="2"/>
        <v>8.2018743608657199E-2</v>
      </c>
      <c r="H20" s="82"/>
      <c r="I20"/>
      <c r="J20"/>
      <c r="K20"/>
      <c r="L20"/>
      <c r="M20" s="82"/>
      <c r="N20" s="12"/>
      <c r="O20" s="12"/>
      <c r="P20" s="12"/>
    </row>
    <row r="21" spans="1:16" x14ac:dyDescent="0.25">
      <c r="A21" s="11" t="s">
        <v>64</v>
      </c>
      <c r="B21" s="81">
        <v>69353</v>
      </c>
      <c r="C21" s="81">
        <v>784300</v>
      </c>
      <c r="D21" s="81">
        <v>340364917.76999933</v>
      </c>
      <c r="E21" s="82">
        <f t="shared" si="0"/>
        <v>5.404872513651876E-2</v>
      </c>
      <c r="F21" s="82">
        <f t="shared" si="1"/>
        <v>6.3398106156382097E-2</v>
      </c>
      <c r="G21" s="82">
        <f t="shared" si="2"/>
        <v>6.4135275431344299E-2</v>
      </c>
      <c r="H21" s="82"/>
      <c r="I21"/>
      <c r="J21"/>
      <c r="K21"/>
      <c r="L21"/>
      <c r="M21" s="82"/>
      <c r="N21" s="12"/>
      <c r="O21" s="12"/>
      <c r="P21" s="12"/>
    </row>
    <row r="22" spans="1:16" x14ac:dyDescent="0.25">
      <c r="A22" s="11" t="s">
        <v>65</v>
      </c>
      <c r="B22" s="81">
        <v>117166</v>
      </c>
      <c r="C22" s="81">
        <v>864105</v>
      </c>
      <c r="D22" s="81">
        <v>374430903.15999627</v>
      </c>
      <c r="E22" s="82">
        <f t="shared" si="0"/>
        <v>9.1310728149400264E-2</v>
      </c>
      <c r="F22" s="82">
        <f t="shared" si="1"/>
        <v>6.9849063521943838E-2</v>
      </c>
      <c r="G22" s="82">
        <f t="shared" si="2"/>
        <v>7.0554360483182685E-2</v>
      </c>
      <c r="H22" s="82"/>
      <c r="I22"/>
      <c r="J22"/>
      <c r="K22"/>
      <c r="L22"/>
      <c r="M22" s="82"/>
      <c r="N22" s="12"/>
      <c r="O22" s="12"/>
      <c r="P22" s="12"/>
    </row>
    <row r="23" spans="1:16" x14ac:dyDescent="0.25">
      <c r="A23" s="11" t="s">
        <v>282</v>
      </c>
      <c r="B23" s="81">
        <v>145</v>
      </c>
      <c r="C23" s="81">
        <v>506</v>
      </c>
      <c r="D23" s="81">
        <v>100874.78</v>
      </c>
      <c r="E23" s="82">
        <f t="shared" si="0"/>
        <v>1.1300253982949865E-4</v>
      </c>
      <c r="F23" s="82">
        <f t="shared" si="1"/>
        <v>4.0902003971859424E-5</v>
      </c>
      <c r="G23" s="82">
        <f t="shared" si="2"/>
        <v>1.9007927849215347E-5</v>
      </c>
      <c r="H23" s="82"/>
      <c r="I23"/>
      <c r="J23"/>
      <c r="K23"/>
      <c r="L23"/>
      <c r="M23" s="82"/>
      <c r="N23" s="12"/>
      <c r="O23" s="12"/>
      <c r="P23" s="12"/>
    </row>
    <row r="24" spans="1:16" x14ac:dyDescent="0.25">
      <c r="A24" s="18"/>
      <c r="I24"/>
      <c r="J24"/>
      <c r="K24"/>
      <c r="L24"/>
    </row>
    <row r="25" spans="1:16" x14ac:dyDescent="0.25">
      <c r="A25" s="11" t="s">
        <v>279</v>
      </c>
    </row>
    <row r="26" spans="1:16" x14ac:dyDescent="0.25">
      <c r="A26" s="11" t="s">
        <v>280</v>
      </c>
    </row>
    <row r="28" spans="1:16" x14ac:dyDescent="0.25">
      <c r="A28" s="1" t="s">
        <v>517</v>
      </c>
    </row>
    <row r="30" spans="1:16" x14ac:dyDescent="0.25">
      <c r="B30" s="10"/>
      <c r="C30" s="10"/>
      <c r="D30" s="10"/>
      <c r="E30" s="205"/>
      <c r="F30" s="205"/>
      <c r="G30" s="205"/>
    </row>
    <row r="31" spans="1:16" x14ac:dyDescent="0.25">
      <c r="B31" s="10"/>
      <c r="C31" s="10"/>
      <c r="D31" s="10"/>
    </row>
  </sheetData>
  <mergeCells count="2">
    <mergeCell ref="B3:D3"/>
    <mergeCell ref="E3:G3"/>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pane xSplit="1" ySplit="3" topLeftCell="H6" activePane="bottomRight" state="frozen"/>
      <selection pane="topRight"/>
      <selection pane="bottomLeft"/>
      <selection pane="bottomRight" activeCell="G3" sqref="G3"/>
    </sheetView>
  </sheetViews>
  <sheetFormatPr baseColWidth="10" defaultRowHeight="15" x14ac:dyDescent="0.25"/>
  <cols>
    <col min="1" max="1" width="62.7109375" customWidth="1"/>
    <col min="2" max="2" width="16.42578125" bestFit="1" customWidth="1"/>
    <col min="3" max="3" width="14.5703125" bestFit="1" customWidth="1"/>
    <col min="6" max="6" width="22.28515625" bestFit="1" customWidth="1"/>
    <col min="7" max="7" width="13.85546875" customWidth="1"/>
    <col min="8" max="8" width="14.5703125" bestFit="1" customWidth="1"/>
  </cols>
  <sheetData>
    <row r="1" spans="1:8" x14ac:dyDescent="0.25">
      <c r="A1" s="77" t="s">
        <v>505</v>
      </c>
    </row>
    <row r="3" spans="1:8" ht="45" x14ac:dyDescent="0.25">
      <c r="A3" s="161" t="s">
        <v>504</v>
      </c>
      <c r="B3" s="160" t="s">
        <v>359</v>
      </c>
      <c r="C3" s="160" t="s">
        <v>358</v>
      </c>
      <c r="F3" s="161" t="s">
        <v>504</v>
      </c>
      <c r="G3" s="160" t="s">
        <v>528</v>
      </c>
      <c r="H3" s="160" t="s">
        <v>358</v>
      </c>
    </row>
    <row r="4" spans="1:8" x14ac:dyDescent="0.25">
      <c r="A4" t="s">
        <v>502</v>
      </c>
      <c r="B4" s="151">
        <v>5002230</v>
      </c>
      <c r="C4" s="185">
        <v>-3388816</v>
      </c>
      <c r="D4" s="2"/>
      <c r="E4" s="2"/>
      <c r="F4" s="2" t="str">
        <f t="shared" ref="F4:H7" ca="1" si="0">OFFSET(A$7,ROW($F$4)-ROW(),0)</f>
        <v>Total</v>
      </c>
      <c r="G4" s="2">
        <f t="shared" ca="1" si="0"/>
        <v>10798599</v>
      </c>
      <c r="H4" s="2">
        <f t="shared" ca="1" si="0"/>
        <v>-5193998</v>
      </c>
    </row>
    <row r="5" spans="1:8" x14ac:dyDescent="0.25">
      <c r="A5" t="s">
        <v>32</v>
      </c>
      <c r="B5" s="151">
        <v>2157771</v>
      </c>
      <c r="C5" s="185">
        <v>-927277</v>
      </c>
      <c r="D5" s="2"/>
      <c r="E5" s="2"/>
      <c r="F5" s="2" t="str">
        <f t="shared" ca="1" si="0"/>
        <v>250 salariés ou plus</v>
      </c>
      <c r="G5" s="2">
        <f t="shared" ca="1" si="0"/>
        <v>3638598</v>
      </c>
      <c r="H5" s="2">
        <f t="shared" ca="1" si="0"/>
        <v>-877905</v>
      </c>
    </row>
    <row r="6" spans="1:8" ht="15.75" thickBot="1" x14ac:dyDescent="0.3">
      <c r="A6" t="s">
        <v>503</v>
      </c>
      <c r="B6" s="151">
        <v>3638598</v>
      </c>
      <c r="C6" s="185">
        <v>-877905</v>
      </c>
      <c r="D6" s="2"/>
      <c r="E6" s="2"/>
      <c r="F6" s="2" t="str">
        <f t="shared" ca="1" si="0"/>
        <v>Entre 50 et 249 salariés</v>
      </c>
      <c r="G6" s="2">
        <f t="shared" ca="1" si="0"/>
        <v>2157771</v>
      </c>
      <c r="H6" s="2">
        <f t="shared" ca="1" si="0"/>
        <v>-927277</v>
      </c>
    </row>
    <row r="7" spans="1:8" ht="15.75" thickBot="1" x14ac:dyDescent="0.3">
      <c r="A7" s="178" t="s">
        <v>35</v>
      </c>
      <c r="B7" s="179">
        <v>10798599</v>
      </c>
      <c r="C7" s="180">
        <v>-5193998</v>
      </c>
      <c r="D7" s="2"/>
      <c r="E7" s="2"/>
      <c r="F7" s="2" t="str">
        <f t="shared" ca="1" si="0"/>
        <v>Moins de 50 salariés</v>
      </c>
      <c r="G7" s="2">
        <f t="shared" ca="1" si="0"/>
        <v>5002230</v>
      </c>
      <c r="H7" s="2">
        <f t="shared" ca="1" si="0"/>
        <v>-3388816</v>
      </c>
    </row>
    <row r="9" spans="1:8" x14ac:dyDescent="0.25">
      <c r="A9" s="1" t="s">
        <v>517</v>
      </c>
      <c r="G9" s="2"/>
      <c r="H9" s="159"/>
    </row>
    <row r="10" spans="1:8" ht="17.25" x14ac:dyDescent="0.25">
      <c r="A10" s="121" t="s">
        <v>357</v>
      </c>
    </row>
    <row r="11" spans="1:8" x14ac:dyDescent="0.25">
      <c r="A11" s="1" t="s">
        <v>356</v>
      </c>
    </row>
    <row r="13" spans="1:8" x14ac:dyDescent="0.25">
      <c r="A13" s="161"/>
      <c r="B13" s="161"/>
      <c r="C13" s="206"/>
      <c r="D13" s="161"/>
      <c r="E13" s="161"/>
      <c r="F13" s="161"/>
      <c r="G13" s="161"/>
      <c r="H13" s="161"/>
    </row>
    <row r="17" spans="2:7" x14ac:dyDescent="0.25">
      <c r="B17" s="162"/>
      <c r="C17" s="162"/>
    </row>
    <row r="18" spans="2:7" x14ac:dyDescent="0.25">
      <c r="B18" s="162"/>
      <c r="C18" s="162"/>
    </row>
    <row r="19" spans="2:7" x14ac:dyDescent="0.25">
      <c r="B19" s="162"/>
      <c r="C19" s="162"/>
    </row>
    <row r="20" spans="2:7" x14ac:dyDescent="0.25">
      <c r="B20" s="162"/>
      <c r="C20" s="162"/>
    </row>
    <row r="21" spans="2:7" x14ac:dyDescent="0.25">
      <c r="B21" s="162"/>
      <c r="C21" s="162"/>
    </row>
    <row r="23" spans="2:7" x14ac:dyDescent="0.25">
      <c r="B23" s="161"/>
      <c r="C23" s="161"/>
      <c r="D23" s="161"/>
      <c r="E23" s="161"/>
      <c r="F23" s="161"/>
    </row>
    <row r="24" spans="2:7" x14ac:dyDescent="0.25">
      <c r="E24" s="2"/>
      <c r="G24" s="2"/>
    </row>
    <row r="25" spans="2:7" x14ac:dyDescent="0.25">
      <c r="E25" s="2"/>
      <c r="G25" s="2"/>
    </row>
    <row r="26" spans="2:7" x14ac:dyDescent="0.25">
      <c r="E26" s="2"/>
      <c r="G26" s="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E1" zoomScale="70" zoomScaleNormal="70" workbookViewId="0"/>
  </sheetViews>
  <sheetFormatPr baseColWidth="10" defaultRowHeight="15" x14ac:dyDescent="0.25"/>
  <cols>
    <col min="2" max="2" width="42.85546875" customWidth="1"/>
    <col min="3" max="4" width="11.5703125" bestFit="1" customWidth="1"/>
    <col min="7" max="7" width="20" customWidth="1"/>
    <col min="8" max="8" width="17.140625" customWidth="1"/>
  </cols>
  <sheetData>
    <row r="1" spans="1:17" x14ac:dyDescent="0.25">
      <c r="A1" s="77" t="s">
        <v>365</v>
      </c>
    </row>
    <row r="3" spans="1:17" ht="30" x14ac:dyDescent="0.25">
      <c r="A3" s="160" t="s">
        <v>0</v>
      </c>
      <c r="B3" s="160" t="s">
        <v>1</v>
      </c>
      <c r="C3" s="160" t="s">
        <v>363</v>
      </c>
      <c r="D3" s="160" t="s">
        <v>361</v>
      </c>
      <c r="E3" s="160"/>
      <c r="F3" s="165"/>
      <c r="G3" s="165"/>
      <c r="H3" s="160" t="s">
        <v>362</v>
      </c>
      <c r="I3" s="160" t="s">
        <v>361</v>
      </c>
      <c r="J3" s="160"/>
      <c r="K3" s="160"/>
      <c r="L3" s="160"/>
      <c r="M3" s="160"/>
      <c r="N3" s="160"/>
      <c r="O3" s="160"/>
      <c r="P3" s="160"/>
      <c r="Q3" s="164"/>
    </row>
    <row r="4" spans="1:17" x14ac:dyDescent="0.25">
      <c r="A4" t="s">
        <v>2</v>
      </c>
      <c r="B4" t="s">
        <v>3</v>
      </c>
      <c r="C4" s="2">
        <v>43912</v>
      </c>
      <c r="D4" s="2">
        <v>20948</v>
      </c>
      <c r="E4" s="162"/>
      <c r="F4" t="s">
        <v>5</v>
      </c>
      <c r="G4" t="s">
        <v>6</v>
      </c>
      <c r="H4" s="163">
        <f t="shared" ref="H4:H20" si="0">VLOOKUP(F4,$A$4:$D$20,3,0)</f>
        <v>1366</v>
      </c>
      <c r="I4" s="163">
        <f t="shared" ref="I4:I20" si="1">VLOOKUP(F4,$A$4:$D$20,4,0)</f>
        <v>163</v>
      </c>
      <c r="Q4" s="124"/>
    </row>
    <row r="5" spans="1:17" x14ac:dyDescent="0.25">
      <c r="A5" t="s">
        <v>4</v>
      </c>
      <c r="B5" t="s">
        <v>39</v>
      </c>
      <c r="C5" s="2">
        <v>206562</v>
      </c>
      <c r="D5" s="2">
        <v>87031</v>
      </c>
      <c r="E5" s="162"/>
      <c r="F5" t="s">
        <v>2</v>
      </c>
      <c r="G5" t="s">
        <v>3</v>
      </c>
      <c r="H5" s="163">
        <f t="shared" si="0"/>
        <v>43912</v>
      </c>
      <c r="I5" s="163">
        <f t="shared" si="1"/>
        <v>20948</v>
      </c>
      <c r="Q5" s="124"/>
    </row>
    <row r="6" spans="1:17" x14ac:dyDescent="0.25">
      <c r="A6" t="s">
        <v>5</v>
      </c>
      <c r="B6" t="s">
        <v>6</v>
      </c>
      <c r="C6" s="2">
        <v>1366</v>
      </c>
      <c r="D6" s="2">
        <v>163</v>
      </c>
      <c r="E6" s="162"/>
      <c r="F6" t="s">
        <v>11</v>
      </c>
      <c r="G6" t="s">
        <v>38</v>
      </c>
      <c r="H6" s="163">
        <f t="shared" si="0"/>
        <v>107012</v>
      </c>
      <c r="I6" s="163">
        <f t="shared" si="1"/>
        <v>28220</v>
      </c>
      <c r="Q6" s="124"/>
    </row>
    <row r="7" spans="1:17" x14ac:dyDescent="0.25">
      <c r="A7" t="s">
        <v>7</v>
      </c>
      <c r="B7" t="s">
        <v>353</v>
      </c>
      <c r="C7" s="2">
        <v>240432</v>
      </c>
      <c r="D7" s="2">
        <v>67514</v>
      </c>
      <c r="E7" s="162"/>
      <c r="F7" t="s">
        <v>22</v>
      </c>
      <c r="G7" t="s">
        <v>23</v>
      </c>
      <c r="H7" s="163">
        <f t="shared" si="0"/>
        <v>107024</v>
      </c>
      <c r="I7" s="163">
        <f t="shared" si="1"/>
        <v>61732</v>
      </c>
      <c r="Q7" s="124"/>
    </row>
    <row r="8" spans="1:17" x14ac:dyDescent="0.25">
      <c r="A8" t="s">
        <v>8</v>
      </c>
      <c r="B8" t="s">
        <v>9</v>
      </c>
      <c r="C8" s="2">
        <v>265651</v>
      </c>
      <c r="D8" s="2">
        <v>48148</v>
      </c>
      <c r="E8" s="162"/>
      <c r="F8" t="s">
        <v>20</v>
      </c>
      <c r="G8" t="s">
        <v>21</v>
      </c>
      <c r="H8" s="163">
        <f t="shared" si="0"/>
        <v>119532</v>
      </c>
      <c r="I8" s="163">
        <f t="shared" si="1"/>
        <v>62064</v>
      </c>
      <c r="Q8" s="124"/>
    </row>
    <row r="9" spans="1:17" x14ac:dyDescent="0.25">
      <c r="A9" t="s">
        <v>10</v>
      </c>
      <c r="B9" t="s">
        <v>352</v>
      </c>
      <c r="C9" s="2">
        <v>903241</v>
      </c>
      <c r="D9" s="2">
        <v>396327</v>
      </c>
      <c r="E9" s="162"/>
      <c r="F9" t="s">
        <v>4</v>
      </c>
      <c r="G9" t="s">
        <v>39</v>
      </c>
      <c r="H9" s="163">
        <f t="shared" si="0"/>
        <v>206562</v>
      </c>
      <c r="I9" s="163">
        <f t="shared" si="1"/>
        <v>87031</v>
      </c>
      <c r="Q9" s="124"/>
    </row>
    <row r="10" spans="1:17" x14ac:dyDescent="0.25">
      <c r="A10" t="s">
        <v>11</v>
      </c>
      <c r="B10" t="s">
        <v>38</v>
      </c>
      <c r="C10" s="2">
        <v>107012</v>
      </c>
      <c r="D10" s="2">
        <v>28220</v>
      </c>
      <c r="E10" s="162"/>
      <c r="F10" t="s">
        <v>7</v>
      </c>
      <c r="G10" t="s">
        <v>353</v>
      </c>
      <c r="H10" s="163">
        <f t="shared" si="0"/>
        <v>240432</v>
      </c>
      <c r="I10" s="163">
        <f t="shared" si="1"/>
        <v>67514</v>
      </c>
      <c r="Q10" s="124"/>
    </row>
    <row r="11" spans="1:17" x14ac:dyDescent="0.25">
      <c r="A11" t="s">
        <v>12</v>
      </c>
      <c r="B11" t="s">
        <v>13</v>
      </c>
      <c r="C11" s="2">
        <v>1297366</v>
      </c>
      <c r="D11" s="2">
        <v>776292</v>
      </c>
      <c r="E11" s="162"/>
      <c r="F11" t="s">
        <v>8</v>
      </c>
      <c r="G11" t="s">
        <v>9</v>
      </c>
      <c r="H11" s="163">
        <f t="shared" si="0"/>
        <v>265651</v>
      </c>
      <c r="I11" s="163">
        <f t="shared" si="1"/>
        <v>48148</v>
      </c>
      <c r="Q11" s="124"/>
    </row>
    <row r="12" spans="1:17" x14ac:dyDescent="0.25">
      <c r="A12" t="s">
        <v>14</v>
      </c>
      <c r="B12" t="s">
        <v>36</v>
      </c>
      <c r="C12" s="2">
        <v>1763683</v>
      </c>
      <c r="D12" s="2">
        <v>978608</v>
      </c>
      <c r="E12" s="162"/>
      <c r="F12" t="s">
        <v>18</v>
      </c>
      <c r="G12" t="s">
        <v>19</v>
      </c>
      <c r="H12" s="163">
        <f t="shared" si="0"/>
        <v>281704</v>
      </c>
      <c r="I12" s="163">
        <f t="shared" si="1"/>
        <v>93265</v>
      </c>
      <c r="Q12" s="124"/>
    </row>
    <row r="13" spans="1:17" x14ac:dyDescent="0.25">
      <c r="A13" t="s">
        <v>15</v>
      </c>
      <c r="B13" t="s">
        <v>351</v>
      </c>
      <c r="C13" s="2">
        <v>870019</v>
      </c>
      <c r="D13" s="2">
        <v>225506</v>
      </c>
      <c r="E13" s="162"/>
      <c r="F13" t="s">
        <v>26</v>
      </c>
      <c r="G13" t="s">
        <v>27</v>
      </c>
      <c r="H13" s="163">
        <f t="shared" si="0"/>
        <v>589933</v>
      </c>
      <c r="I13" s="163">
        <f t="shared" si="1"/>
        <v>380153</v>
      </c>
      <c r="Q13" s="124"/>
    </row>
    <row r="14" spans="1:17" x14ac:dyDescent="0.25">
      <c r="A14" t="s">
        <v>16</v>
      </c>
      <c r="B14" t="s">
        <v>17</v>
      </c>
      <c r="C14" s="2">
        <v>1029880</v>
      </c>
      <c r="D14" s="2">
        <v>790860</v>
      </c>
      <c r="E14" s="162"/>
      <c r="F14" t="s">
        <v>25</v>
      </c>
      <c r="G14" t="s">
        <v>37</v>
      </c>
      <c r="H14" s="163">
        <f t="shared" si="0"/>
        <v>779133</v>
      </c>
      <c r="I14" s="163">
        <f t="shared" si="1"/>
        <v>372010</v>
      </c>
      <c r="Q14" s="124"/>
    </row>
    <row r="15" spans="1:17" x14ac:dyDescent="0.25">
      <c r="A15" t="s">
        <v>18</v>
      </c>
      <c r="B15" t="s">
        <v>19</v>
      </c>
      <c r="C15" s="2">
        <v>281704</v>
      </c>
      <c r="D15" s="2">
        <v>93265</v>
      </c>
      <c r="E15" s="162"/>
      <c r="F15" t="s">
        <v>15</v>
      </c>
      <c r="G15" t="s">
        <v>351</v>
      </c>
      <c r="H15" s="163">
        <f t="shared" si="0"/>
        <v>870019</v>
      </c>
      <c r="I15" s="163">
        <f t="shared" si="1"/>
        <v>225506</v>
      </c>
      <c r="Q15" s="124"/>
    </row>
    <row r="16" spans="1:17" x14ac:dyDescent="0.25">
      <c r="A16" t="s">
        <v>20</v>
      </c>
      <c r="B16" t="s">
        <v>21</v>
      </c>
      <c r="C16" s="2">
        <v>119532</v>
      </c>
      <c r="D16" s="2">
        <v>62064</v>
      </c>
      <c r="E16" s="162"/>
      <c r="F16" t="s">
        <v>10</v>
      </c>
      <c r="G16" t="s">
        <v>352</v>
      </c>
      <c r="H16" s="163">
        <f t="shared" si="0"/>
        <v>903241</v>
      </c>
      <c r="I16" s="163">
        <f t="shared" si="1"/>
        <v>396327</v>
      </c>
      <c r="Q16" s="124"/>
    </row>
    <row r="17" spans="1:17" x14ac:dyDescent="0.25">
      <c r="A17" t="s">
        <v>22</v>
      </c>
      <c r="B17" t="s">
        <v>23</v>
      </c>
      <c r="C17" s="2">
        <v>107024</v>
      </c>
      <c r="D17" s="2">
        <v>61732</v>
      </c>
      <c r="E17" s="162"/>
      <c r="F17" t="s">
        <v>16</v>
      </c>
      <c r="G17" t="s">
        <v>17</v>
      </c>
      <c r="H17" s="163">
        <f t="shared" si="0"/>
        <v>1029880</v>
      </c>
      <c r="I17" s="163">
        <f t="shared" si="1"/>
        <v>790860</v>
      </c>
      <c r="Q17" s="124"/>
    </row>
    <row r="18" spans="1:17" x14ac:dyDescent="0.25">
      <c r="A18" t="s">
        <v>24</v>
      </c>
      <c r="B18" t="s">
        <v>40</v>
      </c>
      <c r="C18" s="2">
        <v>2192149</v>
      </c>
      <c r="D18" s="2">
        <v>805157</v>
      </c>
      <c r="E18" s="162"/>
      <c r="F18" t="s">
        <v>12</v>
      </c>
      <c r="G18" t="s">
        <v>13</v>
      </c>
      <c r="H18" s="163">
        <f t="shared" si="0"/>
        <v>1297366</v>
      </c>
      <c r="I18" s="163">
        <f t="shared" si="1"/>
        <v>776292</v>
      </c>
      <c r="Q18" s="124"/>
    </row>
    <row r="19" spans="1:17" x14ac:dyDescent="0.25">
      <c r="A19" t="s">
        <v>25</v>
      </c>
      <c r="B19" t="s">
        <v>37</v>
      </c>
      <c r="C19" s="2">
        <v>779133</v>
      </c>
      <c r="D19" s="2">
        <v>372010</v>
      </c>
      <c r="E19" s="162"/>
      <c r="F19" t="s">
        <v>14</v>
      </c>
      <c r="G19" t="s">
        <v>36</v>
      </c>
      <c r="H19" s="163">
        <f t="shared" si="0"/>
        <v>1763683</v>
      </c>
      <c r="I19" s="163">
        <f t="shared" si="1"/>
        <v>978608</v>
      </c>
      <c r="Q19" s="124"/>
    </row>
    <row r="20" spans="1:17" x14ac:dyDescent="0.25">
      <c r="A20" t="s">
        <v>26</v>
      </c>
      <c r="B20" t="s">
        <v>27</v>
      </c>
      <c r="C20" s="2">
        <v>589933</v>
      </c>
      <c r="D20" s="2">
        <v>380153</v>
      </c>
      <c r="E20" s="162"/>
      <c r="F20" t="s">
        <v>24</v>
      </c>
      <c r="G20" t="s">
        <v>40</v>
      </c>
      <c r="H20" s="163">
        <f t="shared" si="0"/>
        <v>2192149</v>
      </c>
      <c r="I20" s="163">
        <f t="shared" si="1"/>
        <v>805157</v>
      </c>
      <c r="Q20" s="124"/>
    </row>
    <row r="21" spans="1:17" x14ac:dyDescent="0.25">
      <c r="A21" t="s">
        <v>360</v>
      </c>
      <c r="B21" t="s">
        <v>35</v>
      </c>
      <c r="C21" s="2">
        <f>SUM(C4:C20)</f>
        <v>10798599</v>
      </c>
      <c r="D21" s="2">
        <f>SUM(D4:D20)</f>
        <v>5193998</v>
      </c>
      <c r="E21" s="162"/>
      <c r="F21" s="161"/>
      <c r="Q21" s="124"/>
    </row>
    <row r="23" spans="1:17" x14ac:dyDescent="0.25">
      <c r="A23" s="1" t="s">
        <v>517</v>
      </c>
    </row>
    <row r="24" spans="1:17" ht="17.25" x14ac:dyDescent="0.25">
      <c r="A24" s="121" t="s">
        <v>357</v>
      </c>
    </row>
    <row r="25" spans="1:17" x14ac:dyDescent="0.25">
      <c r="A25" s="1" t="s">
        <v>356</v>
      </c>
    </row>
    <row r="27" spans="1:17" x14ac:dyDescent="0.25">
      <c r="A27" s="160"/>
      <c r="B27" s="160"/>
      <c r="C27" s="208"/>
      <c r="D27" s="208"/>
      <c r="F27" s="2"/>
      <c r="G27" s="2"/>
    </row>
    <row r="28" spans="1:17" x14ac:dyDescent="0.25">
      <c r="C28" s="207"/>
      <c r="D28" s="207"/>
      <c r="F28" s="2"/>
      <c r="G28" s="2"/>
    </row>
    <row r="29" spans="1:17" x14ac:dyDescent="0.25">
      <c r="C29" s="2"/>
      <c r="F29" s="2"/>
      <c r="G29" s="2"/>
    </row>
    <row r="30" spans="1:17" x14ac:dyDescent="0.25">
      <c r="C30" s="2"/>
      <c r="F30" s="2"/>
      <c r="G30" s="2"/>
    </row>
    <row r="31" spans="1:17" x14ac:dyDescent="0.25">
      <c r="C31" s="2"/>
      <c r="F31" s="2"/>
      <c r="G31" s="2"/>
    </row>
    <row r="32" spans="1:17" x14ac:dyDescent="0.25">
      <c r="C32" s="2"/>
      <c r="F32" s="2"/>
      <c r="G32" s="2"/>
    </row>
    <row r="33" spans="3:7" x14ac:dyDescent="0.25">
      <c r="C33" s="2"/>
      <c r="F33" s="2"/>
      <c r="G33" s="2"/>
    </row>
    <row r="34" spans="3:7" x14ac:dyDescent="0.25">
      <c r="C34" s="2"/>
      <c r="F34" s="2"/>
      <c r="G34" s="2"/>
    </row>
    <row r="35" spans="3:7" x14ac:dyDescent="0.25">
      <c r="C35" s="2"/>
      <c r="F35" s="2"/>
      <c r="G35" s="2"/>
    </row>
    <row r="36" spans="3:7" x14ac:dyDescent="0.25">
      <c r="C36" s="2"/>
      <c r="F36" s="2"/>
      <c r="G36" s="2"/>
    </row>
    <row r="37" spans="3:7" x14ac:dyDescent="0.25">
      <c r="C37" s="2"/>
      <c r="F37" s="2"/>
      <c r="G37" s="2"/>
    </row>
    <row r="38" spans="3:7" x14ac:dyDescent="0.25">
      <c r="C38" s="2"/>
      <c r="F38" s="2"/>
      <c r="G38" s="2"/>
    </row>
    <row r="39" spans="3:7" x14ac:dyDescent="0.25">
      <c r="C39" s="2"/>
      <c r="F39" s="2"/>
      <c r="G39" s="2"/>
    </row>
    <row r="40" spans="3:7" x14ac:dyDescent="0.25">
      <c r="C40" s="2"/>
      <c r="F40" s="2"/>
      <c r="G40" s="2"/>
    </row>
    <row r="41" spans="3:7" x14ac:dyDescent="0.25">
      <c r="C41" s="2"/>
      <c r="F41" s="2"/>
      <c r="G41" s="2"/>
    </row>
    <row r="42" spans="3:7" x14ac:dyDescent="0.25">
      <c r="C42" s="2"/>
      <c r="F42" s="2"/>
      <c r="G42" s="2"/>
    </row>
    <row r="43" spans="3:7" x14ac:dyDescent="0.25">
      <c r="C43" s="2"/>
      <c r="F43" s="2"/>
      <c r="G43" s="2"/>
    </row>
    <row r="44" spans="3:7" x14ac:dyDescent="0.25">
      <c r="C44" s="2"/>
      <c r="D44" s="2"/>
      <c r="F44" s="2"/>
      <c r="G44" s="2"/>
    </row>
    <row r="45" spans="3:7" x14ac:dyDescent="0.25">
      <c r="C45" s="2"/>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70" zoomScaleNormal="70" workbookViewId="0">
      <selection activeCell="N29" sqref="N29"/>
    </sheetView>
  </sheetViews>
  <sheetFormatPr baseColWidth="10" defaultColWidth="11.42578125" defaultRowHeight="15" x14ac:dyDescent="0.25"/>
  <cols>
    <col min="1" max="1" width="35.28515625" style="46" bestFit="1" customWidth="1"/>
    <col min="2" max="5" width="11.42578125" style="46"/>
    <col min="6" max="6" width="13.140625" style="46" bestFit="1" customWidth="1"/>
    <col min="7" max="7" width="9.7109375" style="46" customWidth="1"/>
    <col min="8" max="11" width="11.42578125" style="46"/>
    <col min="12" max="12" width="16" style="46" bestFit="1" customWidth="1"/>
    <col min="13" max="13" width="16.85546875" style="46" bestFit="1" customWidth="1"/>
    <col min="14" max="16384" width="11.42578125" style="46"/>
  </cols>
  <sheetData>
    <row r="1" spans="1:15" x14ac:dyDescent="0.25">
      <c r="A1" s="14" t="s">
        <v>366</v>
      </c>
    </row>
    <row r="2" spans="1:15" ht="15.75" thickBot="1" x14ac:dyDescent="0.3">
      <c r="J2" s="51"/>
      <c r="K2" s="51"/>
    </row>
    <row r="3" spans="1:15" ht="58.5" customHeight="1" thickBot="1" x14ac:dyDescent="0.3">
      <c r="A3" s="76"/>
      <c r="B3" s="83" t="s">
        <v>82</v>
      </c>
      <c r="C3" s="84" t="s">
        <v>81</v>
      </c>
      <c r="D3" s="84" t="s">
        <v>80</v>
      </c>
      <c r="E3" s="84" t="s">
        <v>79</v>
      </c>
      <c r="F3" s="84" t="s">
        <v>88</v>
      </c>
      <c r="G3" s="84" t="s">
        <v>89</v>
      </c>
      <c r="H3" s="84" t="s">
        <v>103</v>
      </c>
      <c r="I3" s="84" t="s">
        <v>104</v>
      </c>
      <c r="J3" s="84" t="s">
        <v>364</v>
      </c>
      <c r="K3" s="84" t="s">
        <v>521</v>
      </c>
      <c r="L3" s="225" t="s">
        <v>520</v>
      </c>
      <c r="M3" s="224" t="s">
        <v>519</v>
      </c>
    </row>
    <row r="4" spans="1:15" ht="15" customHeight="1" x14ac:dyDescent="0.25">
      <c r="A4" s="75"/>
      <c r="B4" s="229"/>
      <c r="C4" s="230"/>
      <c r="D4" s="230"/>
      <c r="E4" s="230"/>
      <c r="F4" s="230"/>
      <c r="G4" s="230"/>
      <c r="H4" s="230"/>
      <c r="I4" s="230"/>
      <c r="J4" s="230"/>
      <c r="K4" s="231"/>
      <c r="L4" s="223"/>
      <c r="M4" s="222"/>
    </row>
    <row r="5" spans="1:15" x14ac:dyDescent="0.25">
      <c r="A5" s="74" t="s">
        <v>77</v>
      </c>
      <c r="B5" s="221">
        <v>11</v>
      </c>
      <c r="C5" s="220">
        <v>8</v>
      </c>
      <c r="D5" s="220">
        <v>6</v>
      </c>
      <c r="E5" s="220">
        <v>5</v>
      </c>
      <c r="F5" s="220">
        <v>5</v>
      </c>
      <c r="G5" s="52" t="s">
        <v>93</v>
      </c>
      <c r="H5" s="73" t="s">
        <v>93</v>
      </c>
      <c r="I5" s="73" t="s">
        <v>93</v>
      </c>
      <c r="J5" s="52" t="s">
        <v>93</v>
      </c>
      <c r="K5" s="52" t="s">
        <v>93</v>
      </c>
      <c r="L5" s="219">
        <v>47</v>
      </c>
      <c r="M5" s="218">
        <v>99</v>
      </c>
    </row>
    <row r="6" spans="1:15" ht="15.75" thickBot="1" x14ac:dyDescent="0.3">
      <c r="A6" s="71" t="s">
        <v>78</v>
      </c>
      <c r="B6" s="213">
        <v>125</v>
      </c>
      <c r="C6" s="212">
        <v>132</v>
      </c>
      <c r="D6" s="212">
        <v>108</v>
      </c>
      <c r="E6" s="212">
        <v>56</v>
      </c>
      <c r="F6" s="212">
        <v>56</v>
      </c>
      <c r="G6" s="212">
        <v>38</v>
      </c>
      <c r="H6" s="20">
        <v>54</v>
      </c>
      <c r="I6" s="20">
        <v>64</v>
      </c>
      <c r="J6" s="212">
        <v>65</v>
      </c>
      <c r="K6" s="212">
        <v>67</v>
      </c>
      <c r="L6" s="217">
        <v>765</v>
      </c>
      <c r="M6" s="216" t="s">
        <v>90</v>
      </c>
    </row>
    <row r="7" spans="1:15" ht="15" customHeight="1" x14ac:dyDescent="0.25">
      <c r="A7" s="72"/>
      <c r="B7" s="229" t="s">
        <v>102</v>
      </c>
      <c r="C7" s="230"/>
      <c r="D7" s="230"/>
      <c r="E7" s="230"/>
      <c r="F7" s="230"/>
      <c r="G7" s="230"/>
      <c r="H7" s="230"/>
      <c r="I7" s="230"/>
      <c r="J7" s="230"/>
      <c r="K7" s="231"/>
      <c r="L7" s="215"/>
      <c r="M7" s="214"/>
    </row>
    <row r="8" spans="1:15" ht="15.75" thickBot="1" x14ac:dyDescent="0.3">
      <c r="A8" s="71" t="s">
        <v>77</v>
      </c>
      <c r="B8" s="213">
        <v>677</v>
      </c>
      <c r="C8" s="212">
        <v>431</v>
      </c>
      <c r="D8" s="212">
        <v>312</v>
      </c>
      <c r="E8" s="212">
        <v>184</v>
      </c>
      <c r="F8" s="212">
        <v>245</v>
      </c>
      <c r="G8" s="212">
        <v>68</v>
      </c>
      <c r="H8" s="212">
        <v>94</v>
      </c>
      <c r="I8" s="212">
        <v>114</v>
      </c>
      <c r="J8" s="212">
        <v>77</v>
      </c>
      <c r="K8" s="212">
        <v>249</v>
      </c>
      <c r="L8" s="211">
        <v>2451</v>
      </c>
      <c r="M8" s="210">
        <v>7394</v>
      </c>
      <c r="O8" s="209"/>
    </row>
    <row r="9" spans="1:15" x14ac:dyDescent="0.25">
      <c r="A9" s="70" t="s">
        <v>101</v>
      </c>
      <c r="J9" s="51"/>
      <c r="K9" s="51"/>
    </row>
    <row r="10" spans="1:15" x14ac:dyDescent="0.25">
      <c r="A10" s="47" t="s">
        <v>92</v>
      </c>
      <c r="J10" s="51"/>
      <c r="K10" s="51"/>
    </row>
    <row r="11" spans="1:15" ht="15" customHeight="1" x14ac:dyDescent="0.25">
      <c r="A11" s="47" t="s">
        <v>100</v>
      </c>
      <c r="J11" s="51"/>
      <c r="K11" s="51"/>
    </row>
    <row r="12" spans="1:15" x14ac:dyDescent="0.25">
      <c r="A12" s="121" t="s">
        <v>518</v>
      </c>
      <c r="J12" s="51"/>
      <c r="K12" s="51"/>
    </row>
    <row r="13" spans="1:15" x14ac:dyDescent="0.25">
      <c r="J13" s="51"/>
      <c r="K13" s="51"/>
    </row>
  </sheetData>
  <mergeCells count="2">
    <mergeCell ref="B4:K4"/>
    <mergeCell ref="B7:K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sheetViews>
  <sheetFormatPr baseColWidth="10" defaultColWidth="11.42578125" defaultRowHeight="15" x14ac:dyDescent="0.25"/>
  <cols>
    <col min="1" max="1" width="32.85546875" style="102" customWidth="1"/>
    <col min="2" max="2" width="16.140625" style="102" customWidth="1"/>
    <col min="3" max="3" width="15.42578125" style="102" customWidth="1"/>
    <col min="4" max="4" width="11.42578125" style="102"/>
    <col min="5" max="5" width="21" style="102" customWidth="1"/>
    <col min="6" max="16384" width="11.42578125" style="102"/>
  </cols>
  <sheetData>
    <row r="1" spans="1:5" x14ac:dyDescent="0.25">
      <c r="A1" s="14" t="s">
        <v>500</v>
      </c>
    </row>
    <row r="3" spans="1:5" ht="60" x14ac:dyDescent="0.25">
      <c r="A3" s="116"/>
      <c r="B3" s="114" t="s">
        <v>86</v>
      </c>
      <c r="C3" s="115" t="s">
        <v>327</v>
      </c>
      <c r="D3" s="114" t="s">
        <v>310</v>
      </c>
      <c r="E3" s="114" t="s">
        <v>326</v>
      </c>
    </row>
    <row r="4" spans="1:5" x14ac:dyDescent="0.25">
      <c r="A4" s="111" t="s">
        <v>325</v>
      </c>
      <c r="B4" s="113">
        <v>113506</v>
      </c>
      <c r="C4" s="112">
        <v>110701</v>
      </c>
      <c r="D4" s="106">
        <v>2.5000000000000001E-2</v>
      </c>
      <c r="E4" s="106">
        <v>-3.3000000000000002E-2</v>
      </c>
    </row>
    <row r="5" spans="1:5" x14ac:dyDescent="0.25">
      <c r="A5" s="111" t="s">
        <v>324</v>
      </c>
      <c r="B5" s="105">
        <v>102407</v>
      </c>
      <c r="C5" s="112">
        <v>102045</v>
      </c>
      <c r="D5" s="104">
        <v>4.0000000000000001E-3</v>
      </c>
      <c r="E5" s="104">
        <v>-2.3E-2</v>
      </c>
    </row>
    <row r="6" spans="1:5" x14ac:dyDescent="0.25">
      <c r="A6" s="111" t="s">
        <v>323</v>
      </c>
      <c r="B6" s="105">
        <v>100966</v>
      </c>
      <c r="C6" s="112">
        <v>95260</v>
      </c>
      <c r="D6" s="104">
        <v>0.06</v>
      </c>
      <c r="E6" s="104">
        <v>-5.1999999999999998E-2</v>
      </c>
    </row>
    <row r="7" spans="1:5" x14ac:dyDescent="0.25">
      <c r="A7" s="111" t="s">
        <v>322</v>
      </c>
      <c r="B7" s="105">
        <v>96042</v>
      </c>
      <c r="C7" s="112">
        <v>97699</v>
      </c>
      <c r="D7" s="104">
        <v>-1.7000000000000001E-2</v>
      </c>
      <c r="E7" s="104">
        <v>1.7999999999999999E-2</v>
      </c>
    </row>
    <row r="8" spans="1:5" x14ac:dyDescent="0.25">
      <c r="A8" s="111" t="s">
        <v>321</v>
      </c>
      <c r="B8" s="105">
        <v>90495</v>
      </c>
      <c r="C8" s="112">
        <v>83347</v>
      </c>
      <c r="D8" s="104">
        <v>8.5999999999999993E-2</v>
      </c>
      <c r="E8" s="104">
        <v>3.1E-2</v>
      </c>
    </row>
    <row r="9" spans="1:5" x14ac:dyDescent="0.25">
      <c r="A9" s="111" t="s">
        <v>320</v>
      </c>
      <c r="B9" s="105">
        <v>75523</v>
      </c>
      <c r="C9" s="112">
        <v>69559</v>
      </c>
      <c r="D9" s="104">
        <v>8.5999999999999993E-2</v>
      </c>
      <c r="E9" s="104">
        <v>0.05</v>
      </c>
    </row>
    <row r="10" spans="1:5" x14ac:dyDescent="0.25">
      <c r="A10" s="111" t="s">
        <v>319</v>
      </c>
      <c r="B10" s="105">
        <v>93003</v>
      </c>
      <c r="C10" s="112">
        <v>91428</v>
      </c>
      <c r="D10" s="104">
        <v>1.7000000000000001E-2</v>
      </c>
      <c r="E10" s="104">
        <v>3.7999999999999999E-2</v>
      </c>
    </row>
    <row r="11" spans="1:5" x14ac:dyDescent="0.25">
      <c r="A11" s="111" t="s">
        <v>318</v>
      </c>
      <c r="B11" s="105">
        <v>86699</v>
      </c>
      <c r="C11" s="112">
        <v>96774</v>
      </c>
      <c r="D11" s="104">
        <v>-0.104</v>
      </c>
      <c r="E11" s="104">
        <v>1.4E-2</v>
      </c>
    </row>
    <row r="12" spans="1:5" x14ac:dyDescent="0.25">
      <c r="A12" s="111" t="s">
        <v>317</v>
      </c>
      <c r="B12" s="105">
        <v>96119</v>
      </c>
      <c r="C12" s="112">
        <v>87314</v>
      </c>
      <c r="D12" s="104">
        <v>0.10100000000000001</v>
      </c>
      <c r="E12" s="104">
        <v>1.7999999999999999E-2</v>
      </c>
    </row>
    <row r="13" spans="1:5" x14ac:dyDescent="0.25">
      <c r="A13" s="111" t="s">
        <v>316</v>
      </c>
      <c r="B13" s="105">
        <v>82690</v>
      </c>
      <c r="C13" s="112">
        <v>76021</v>
      </c>
      <c r="D13" s="104">
        <v>8.7999999999999995E-2</v>
      </c>
      <c r="E13" s="104">
        <v>0.02</v>
      </c>
    </row>
    <row r="14" spans="1:5" x14ac:dyDescent="0.25">
      <c r="A14" s="111" t="s">
        <v>315</v>
      </c>
      <c r="B14" s="105">
        <v>117673</v>
      </c>
      <c r="C14" s="112">
        <v>89536</v>
      </c>
      <c r="D14" s="104">
        <v>0.314</v>
      </c>
      <c r="E14" s="104">
        <v>9.6000000000000002E-2</v>
      </c>
    </row>
    <row r="15" spans="1:5" x14ac:dyDescent="0.25">
      <c r="A15" s="111" t="s">
        <v>314</v>
      </c>
      <c r="B15" s="105">
        <v>91764</v>
      </c>
      <c r="C15" s="112">
        <v>84912</v>
      </c>
      <c r="D15" s="104">
        <v>8.1000000000000003E-2</v>
      </c>
      <c r="E15" s="104">
        <v>0.14899999999999999</v>
      </c>
    </row>
    <row r="16" spans="1:5" x14ac:dyDescent="0.25">
      <c r="A16" s="111" t="s">
        <v>347</v>
      </c>
      <c r="B16" s="105">
        <v>105802</v>
      </c>
      <c r="C16" s="105">
        <v>97699</v>
      </c>
      <c r="D16" s="104">
        <v>8.2938412880377399E-2</v>
      </c>
      <c r="E16" s="104">
        <v>0.14292133787032801</v>
      </c>
    </row>
    <row r="17" spans="1:6" x14ac:dyDescent="0.25">
      <c r="A17" s="111" t="s">
        <v>515</v>
      </c>
      <c r="B17" s="105">
        <v>73061</v>
      </c>
      <c r="C17" s="105">
        <v>73699</v>
      </c>
      <c r="D17" s="104">
        <v>-8.6621791258217895E-3</v>
      </c>
      <c r="E17" s="104">
        <v>0.1227518676643431</v>
      </c>
    </row>
    <row r="18" spans="1:6" x14ac:dyDescent="0.25">
      <c r="A18" s="199" t="s">
        <v>313</v>
      </c>
      <c r="B18" s="105">
        <v>81593</v>
      </c>
      <c r="C18" s="105">
        <v>85348</v>
      </c>
      <c r="D18" s="104">
        <v>-4.3997172834403853E-2</v>
      </c>
      <c r="E18" s="104">
        <v>3.0911530586644309E-2</v>
      </c>
    </row>
    <row r="19" spans="1:6" x14ac:dyDescent="0.25">
      <c r="A19" s="199" t="s">
        <v>346</v>
      </c>
      <c r="B19" s="198">
        <v>65900</v>
      </c>
      <c r="C19" s="198">
        <v>75509</v>
      </c>
      <c r="D19" s="197">
        <v>-0.12725635354725928</v>
      </c>
      <c r="E19" s="197">
        <v>-1.7755834062586295E-2</v>
      </c>
    </row>
    <row r="20" spans="1:6" x14ac:dyDescent="0.25">
      <c r="A20" s="196" t="s">
        <v>516</v>
      </c>
      <c r="B20" s="195">
        <v>68682.901554404147</v>
      </c>
      <c r="C20" s="195">
        <v>89413</v>
      </c>
      <c r="D20" s="194">
        <v>-0.23184658210322717</v>
      </c>
      <c r="E20" s="194">
        <v>-0.10720952650426585</v>
      </c>
    </row>
    <row r="21" spans="1:6" x14ac:dyDescent="0.25">
      <c r="A21" s="110"/>
      <c r="B21" s="109"/>
      <c r="C21" s="109"/>
      <c r="D21" s="108"/>
      <c r="E21" s="108"/>
    </row>
    <row r="22" spans="1:6" x14ac:dyDescent="0.25">
      <c r="A22" s="233" t="s">
        <v>312</v>
      </c>
      <c r="B22" s="233"/>
    </row>
    <row r="23" spans="1:6" ht="27" customHeight="1" x14ac:dyDescent="0.25">
      <c r="A23" s="232" t="s">
        <v>299</v>
      </c>
      <c r="B23" s="232"/>
      <c r="C23" s="232"/>
      <c r="D23" s="232"/>
      <c r="E23" s="232"/>
    </row>
    <row r="24" spans="1:6" x14ac:dyDescent="0.25">
      <c r="A24" s="20" t="s">
        <v>298</v>
      </c>
    </row>
    <row r="26" spans="1:6" ht="15.75" thickBot="1" x14ac:dyDescent="0.3"/>
    <row r="27" spans="1:6" ht="15.75" thickBot="1" x14ac:dyDescent="0.3">
      <c r="A27" s="157"/>
      <c r="B27" s="156">
        <v>2018</v>
      </c>
      <c r="C27" s="155">
        <v>2019</v>
      </c>
      <c r="D27" s="154">
        <v>2020</v>
      </c>
      <c r="F27" s="103"/>
    </row>
    <row r="28" spans="1:6" x14ac:dyDescent="0.25">
      <c r="A28" s="153" t="s">
        <v>325</v>
      </c>
      <c r="B28" s="151">
        <v>100330</v>
      </c>
      <c r="C28" s="149">
        <v>110701</v>
      </c>
      <c r="D28" s="143">
        <v>113506</v>
      </c>
      <c r="E28" s="103"/>
      <c r="F28" s="103"/>
    </row>
    <row r="29" spans="1:6" x14ac:dyDescent="0.25">
      <c r="A29" s="152" t="s">
        <v>324</v>
      </c>
      <c r="B29" s="151">
        <v>104190</v>
      </c>
      <c r="C29" s="149">
        <v>102045</v>
      </c>
      <c r="D29" s="143">
        <v>102407</v>
      </c>
      <c r="E29" s="103"/>
      <c r="F29" s="103"/>
    </row>
    <row r="30" spans="1:6" x14ac:dyDescent="0.25">
      <c r="A30" s="111" t="s">
        <v>323</v>
      </c>
      <c r="B30" s="151">
        <v>89142</v>
      </c>
      <c r="C30" s="149">
        <v>95260</v>
      </c>
      <c r="D30" s="143">
        <v>100966</v>
      </c>
      <c r="E30" s="103"/>
      <c r="F30" s="103"/>
    </row>
    <row r="31" spans="1:6" x14ac:dyDescent="0.25">
      <c r="A31" s="152" t="s">
        <v>322</v>
      </c>
      <c r="B31" s="151">
        <v>97441</v>
      </c>
      <c r="C31" s="149">
        <v>97699</v>
      </c>
      <c r="D31" s="143">
        <v>96042</v>
      </c>
      <c r="E31" s="103"/>
      <c r="F31" s="103"/>
    </row>
    <row r="32" spans="1:6" x14ac:dyDescent="0.25">
      <c r="A32" s="152" t="s">
        <v>321</v>
      </c>
      <c r="B32" s="151">
        <v>75434</v>
      </c>
      <c r="C32" s="149">
        <v>83347</v>
      </c>
      <c r="D32" s="143">
        <v>90495</v>
      </c>
      <c r="E32" s="103"/>
      <c r="F32" s="103"/>
    </row>
    <row r="33" spans="1:6" x14ac:dyDescent="0.25">
      <c r="A33" s="152" t="s">
        <v>320</v>
      </c>
      <c r="B33" s="151">
        <v>71031</v>
      </c>
      <c r="C33" s="149">
        <v>69559</v>
      </c>
      <c r="D33" s="143">
        <v>75523</v>
      </c>
      <c r="E33" s="103"/>
      <c r="F33" s="103"/>
    </row>
    <row r="34" spans="1:6" x14ac:dyDescent="0.25">
      <c r="A34" s="152" t="s">
        <v>319</v>
      </c>
      <c r="B34" s="151">
        <v>93102</v>
      </c>
      <c r="C34" s="149">
        <v>91428</v>
      </c>
      <c r="D34" s="143">
        <v>93003</v>
      </c>
      <c r="E34" s="103"/>
      <c r="F34" s="103"/>
    </row>
    <row r="35" spans="1:6" x14ac:dyDescent="0.25">
      <c r="A35" s="152" t="s">
        <v>318</v>
      </c>
      <c r="B35" s="151">
        <v>91065</v>
      </c>
      <c r="C35" s="149">
        <v>96774</v>
      </c>
      <c r="D35" s="143">
        <v>86699</v>
      </c>
      <c r="E35" s="103"/>
      <c r="F35" s="103"/>
    </row>
    <row r="36" spans="1:6" x14ac:dyDescent="0.25">
      <c r="A36" s="152" t="s">
        <v>317</v>
      </c>
      <c r="B36" s="151">
        <v>78415</v>
      </c>
      <c r="C36" s="149">
        <v>87314</v>
      </c>
      <c r="D36" s="143">
        <v>96119</v>
      </c>
      <c r="E36" s="103"/>
      <c r="F36" s="103"/>
    </row>
    <row r="37" spans="1:6" x14ac:dyDescent="0.25">
      <c r="A37" s="152" t="s">
        <v>316</v>
      </c>
      <c r="B37" s="151">
        <v>71697</v>
      </c>
      <c r="C37" s="149">
        <v>76021</v>
      </c>
      <c r="D37" s="143">
        <v>82690</v>
      </c>
      <c r="E37" s="103"/>
      <c r="F37" s="103"/>
    </row>
    <row r="38" spans="1:6" x14ac:dyDescent="0.25">
      <c r="A38" s="152" t="s">
        <v>315</v>
      </c>
      <c r="B38" s="151">
        <v>87845</v>
      </c>
      <c r="C38" s="149">
        <v>89536</v>
      </c>
      <c r="D38" s="143">
        <v>117673</v>
      </c>
      <c r="E38" s="103"/>
      <c r="F38" s="103"/>
    </row>
    <row r="39" spans="1:6" x14ac:dyDescent="0.25">
      <c r="A39" s="152" t="s">
        <v>314</v>
      </c>
      <c r="B39" s="151">
        <v>82895</v>
      </c>
      <c r="C39" s="149">
        <v>84912</v>
      </c>
      <c r="D39" s="143">
        <v>91764</v>
      </c>
      <c r="E39" s="103"/>
      <c r="F39" s="103"/>
    </row>
    <row r="40" spans="1:6" x14ac:dyDescent="0.25">
      <c r="A40" s="152" t="s">
        <v>347</v>
      </c>
      <c r="B40" s="151">
        <v>82654</v>
      </c>
      <c r="C40" s="149">
        <v>97699</v>
      </c>
      <c r="D40" s="143">
        <v>105802</v>
      </c>
      <c r="E40" s="103"/>
      <c r="F40" s="103"/>
    </row>
    <row r="41" spans="1:6" x14ac:dyDescent="0.25">
      <c r="A41" s="152" t="s">
        <v>515</v>
      </c>
      <c r="B41" s="151">
        <v>78244</v>
      </c>
      <c r="C41" s="149">
        <v>73699</v>
      </c>
      <c r="D41" s="143">
        <v>73061</v>
      </c>
      <c r="E41" s="103"/>
      <c r="F41" s="103"/>
    </row>
    <row r="42" spans="1:6" ht="15" customHeight="1" x14ac:dyDescent="0.25">
      <c r="A42" s="150" t="s">
        <v>313</v>
      </c>
      <c r="B42" s="151">
        <v>89129</v>
      </c>
      <c r="C42" s="149">
        <v>85348</v>
      </c>
      <c r="D42" s="143">
        <v>81593</v>
      </c>
      <c r="E42" s="103"/>
      <c r="F42" s="103"/>
    </row>
    <row r="43" spans="1:6" x14ac:dyDescent="0.25">
      <c r="A43" s="111" t="s">
        <v>346</v>
      </c>
      <c r="B43" s="151">
        <v>86398</v>
      </c>
      <c r="C43" s="149">
        <v>75509</v>
      </c>
      <c r="D43" s="143">
        <v>65900</v>
      </c>
      <c r="E43" s="103"/>
      <c r="F43" s="103"/>
    </row>
    <row r="44" spans="1:6" ht="15.75" thickBot="1" x14ac:dyDescent="0.3">
      <c r="A44" s="193" t="s">
        <v>514</v>
      </c>
      <c r="B44" s="192">
        <v>83743</v>
      </c>
      <c r="C44" s="191">
        <v>89413</v>
      </c>
      <c r="D44" s="190">
        <v>68682.901554404147</v>
      </c>
      <c r="F44" s="103"/>
    </row>
    <row r="45" spans="1:6" x14ac:dyDescent="0.25">
      <c r="A45"/>
      <c r="B45"/>
      <c r="C45"/>
      <c r="D45"/>
    </row>
    <row r="46" spans="1:6" x14ac:dyDescent="0.25">
      <c r="A46" s="233" t="s">
        <v>312</v>
      </c>
      <c r="B46" s="233"/>
      <c r="E46" s="188"/>
    </row>
    <row r="47" spans="1:6" ht="27" customHeight="1" x14ac:dyDescent="0.25">
      <c r="A47" s="232" t="s">
        <v>299</v>
      </c>
      <c r="B47" s="232"/>
      <c r="C47" s="232"/>
      <c r="D47" s="232"/>
      <c r="E47" s="232"/>
    </row>
    <row r="48" spans="1:6" x14ac:dyDescent="0.25">
      <c r="A48" s="20" t="s">
        <v>298</v>
      </c>
    </row>
    <row r="50" spans="1:6" ht="15.75" thickBot="1" x14ac:dyDescent="0.3"/>
    <row r="51" spans="1:6" ht="135.75" thickBot="1" x14ac:dyDescent="0.3">
      <c r="A51" s="107"/>
      <c r="B51" s="148" t="s">
        <v>513</v>
      </c>
      <c r="C51" s="147" t="s">
        <v>311</v>
      </c>
      <c r="D51" s="147" t="s">
        <v>310</v>
      </c>
      <c r="E51" s="147" t="s">
        <v>309</v>
      </c>
      <c r="F51" s="147" t="s">
        <v>308</v>
      </c>
    </row>
    <row r="52" spans="1:6" x14ac:dyDescent="0.25">
      <c r="A52" s="145" t="s">
        <v>307</v>
      </c>
      <c r="B52" s="144">
        <v>535</v>
      </c>
      <c r="C52" s="146">
        <v>745</v>
      </c>
      <c r="D52" s="142">
        <v>-0.28226171019230106</v>
      </c>
      <c r="E52" s="142">
        <v>-0.21887317617012192</v>
      </c>
      <c r="F52" s="142">
        <v>-0.1818571517645593</v>
      </c>
    </row>
    <row r="53" spans="1:6" x14ac:dyDescent="0.25">
      <c r="A53" s="145" t="s">
        <v>67</v>
      </c>
      <c r="B53" s="144">
        <v>447</v>
      </c>
      <c r="C53" s="146">
        <v>662</v>
      </c>
      <c r="D53" s="142">
        <v>-0.32532911729255043</v>
      </c>
      <c r="E53" s="142">
        <v>-0.26744963014393075</v>
      </c>
      <c r="F53" s="142">
        <v>-0.22559485367675924</v>
      </c>
    </row>
    <row r="54" spans="1:6" x14ac:dyDescent="0.25">
      <c r="A54" s="145" t="s">
        <v>66</v>
      </c>
      <c r="B54" s="144">
        <v>275</v>
      </c>
      <c r="C54" s="146">
        <v>548</v>
      </c>
      <c r="D54" s="142">
        <v>-0.4988843084603457</v>
      </c>
      <c r="E54" s="142">
        <v>-0.56088926432435937</v>
      </c>
      <c r="F54" s="142">
        <v>-0.57029571735454088</v>
      </c>
    </row>
    <row r="55" spans="1:6" x14ac:dyDescent="0.25">
      <c r="A55" s="145" t="s">
        <v>68</v>
      </c>
      <c r="B55" s="144">
        <v>1200</v>
      </c>
      <c r="C55" s="143">
        <v>1747</v>
      </c>
      <c r="D55" s="142">
        <v>-0.31310818546078989</v>
      </c>
      <c r="E55" s="142">
        <v>-0.27376537915077614</v>
      </c>
      <c r="F55" s="142">
        <v>-0.26870393255506098</v>
      </c>
    </row>
    <row r="56" spans="1:6" x14ac:dyDescent="0.25">
      <c r="A56" s="145" t="s">
        <v>306</v>
      </c>
      <c r="B56" s="144">
        <v>12005</v>
      </c>
      <c r="C56" s="143">
        <v>14466</v>
      </c>
      <c r="D56" s="142">
        <v>-0.1701105110500305</v>
      </c>
      <c r="E56" s="142">
        <v>-5.3789543193431988E-2</v>
      </c>
      <c r="F56" s="142">
        <v>1.4334253687888987E-2</v>
      </c>
    </row>
    <row r="57" spans="1:6" x14ac:dyDescent="0.25">
      <c r="A57" s="145" t="s">
        <v>56</v>
      </c>
      <c r="B57" s="144">
        <v>2299</v>
      </c>
      <c r="C57" s="143">
        <v>3094</v>
      </c>
      <c r="D57" s="142">
        <v>-0.25679319156917457</v>
      </c>
      <c r="E57" s="142">
        <v>-0.11564594855751875</v>
      </c>
      <c r="F57" s="142">
        <v>-2.2632086827628073E-2</v>
      </c>
    </row>
    <row r="58" spans="1:6" x14ac:dyDescent="0.25">
      <c r="A58" s="145" t="s">
        <v>54</v>
      </c>
      <c r="B58" s="144">
        <v>2719</v>
      </c>
      <c r="C58" s="143">
        <v>3327</v>
      </c>
      <c r="D58" s="142">
        <v>-0.18269582673400697</v>
      </c>
      <c r="E58" s="142">
        <v>-5.4172106532841324E-2</v>
      </c>
      <c r="F58" s="142">
        <v>4.0541428976008431E-2</v>
      </c>
    </row>
    <row r="59" spans="1:6" x14ac:dyDescent="0.25">
      <c r="A59" s="145" t="s">
        <v>61</v>
      </c>
      <c r="B59" s="144">
        <v>3053</v>
      </c>
      <c r="C59" s="143">
        <v>4052</v>
      </c>
      <c r="D59" s="142">
        <v>-0.24658199878266474</v>
      </c>
      <c r="E59" s="142">
        <v>-0.15897582375062169</v>
      </c>
      <c r="F59" s="142">
        <v>-6.8983618499726229E-2</v>
      </c>
    </row>
    <row r="60" spans="1:6" x14ac:dyDescent="0.25">
      <c r="A60" s="145" t="s">
        <v>59</v>
      </c>
      <c r="B60" s="144">
        <v>6057</v>
      </c>
      <c r="C60" s="143">
        <v>8271</v>
      </c>
      <c r="D60" s="142">
        <v>-0.26768288977719135</v>
      </c>
      <c r="E60" s="142">
        <v>-0.19794016801418601</v>
      </c>
      <c r="F60" s="142">
        <v>-0.1304428609738344</v>
      </c>
    </row>
    <row r="61" spans="1:6" x14ac:dyDescent="0.25">
      <c r="A61" s="145" t="s">
        <v>305</v>
      </c>
      <c r="B61" s="144">
        <v>5136</v>
      </c>
      <c r="C61" s="143">
        <v>6944</v>
      </c>
      <c r="D61" s="142">
        <v>-0.26040447935818145</v>
      </c>
      <c r="E61" s="142">
        <v>-0.12794221511340498</v>
      </c>
      <c r="F61" s="142">
        <v>-1.4018638077266221E-2</v>
      </c>
    </row>
    <row r="62" spans="1:6" x14ac:dyDescent="0.25">
      <c r="A62" s="145" t="s">
        <v>304</v>
      </c>
      <c r="B62" s="144">
        <v>3759</v>
      </c>
      <c r="C62" s="143">
        <v>4757</v>
      </c>
      <c r="D62" s="142">
        <v>-0.20989085078874758</v>
      </c>
      <c r="E62" s="142">
        <v>-5.5103836116157656E-2</v>
      </c>
      <c r="F62" s="142">
        <v>6.3163027905509761E-2</v>
      </c>
    </row>
    <row r="63" spans="1:6" x14ac:dyDescent="0.25">
      <c r="A63" s="145" t="s">
        <v>55</v>
      </c>
      <c r="B63" s="144">
        <v>3210</v>
      </c>
      <c r="C63" s="143">
        <v>4000</v>
      </c>
      <c r="D63" s="142">
        <v>-0.19740932642487041</v>
      </c>
      <c r="E63" s="142">
        <v>-3.6732078916611122E-2</v>
      </c>
      <c r="F63" s="142">
        <v>8.8712092417907673E-2</v>
      </c>
    </row>
    <row r="64" spans="1:6" x14ac:dyDescent="0.25">
      <c r="A64" s="145" t="s">
        <v>303</v>
      </c>
      <c r="B64" s="144">
        <v>5530</v>
      </c>
      <c r="C64" s="143">
        <v>7453</v>
      </c>
      <c r="D64" s="142">
        <v>-0.25807947420414912</v>
      </c>
      <c r="E64" s="142">
        <v>-0.10772747227425628</v>
      </c>
      <c r="F64" s="142">
        <v>-5.0721259907154925E-3</v>
      </c>
    </row>
    <row r="65" spans="1:8" x14ac:dyDescent="0.25">
      <c r="A65" s="145" t="s">
        <v>63</v>
      </c>
      <c r="B65" s="144">
        <v>6153</v>
      </c>
      <c r="C65" s="143">
        <v>7625</v>
      </c>
      <c r="D65" s="142">
        <v>-0.1930009343412894</v>
      </c>
      <c r="E65" s="142">
        <v>-0.11201705171323395</v>
      </c>
      <c r="F65" s="142">
        <v>-4.5890016936787514E-2</v>
      </c>
    </row>
    <row r="66" spans="1:8" x14ac:dyDescent="0.25">
      <c r="A66" s="145" t="s">
        <v>53</v>
      </c>
      <c r="B66" s="144">
        <v>10164</v>
      </c>
      <c r="C66" s="143">
        <v>13243</v>
      </c>
      <c r="D66" s="142">
        <v>-0.23252053387086102</v>
      </c>
      <c r="E66" s="142">
        <v>-4.3534212999560618E-2</v>
      </c>
      <c r="F66" s="142">
        <v>8.5955605519488998E-2</v>
      </c>
    </row>
    <row r="67" spans="1:8" ht="15" customHeight="1" x14ac:dyDescent="0.25">
      <c r="A67" s="145" t="s">
        <v>302</v>
      </c>
      <c r="B67" s="144">
        <v>5511</v>
      </c>
      <c r="C67" s="143">
        <v>7417</v>
      </c>
      <c r="D67" s="142">
        <v>-0.25699328178299263</v>
      </c>
      <c r="E67" s="142">
        <v>-0.12690303236678169</v>
      </c>
      <c r="F67" s="142">
        <v>-3.3312153627190311E-2</v>
      </c>
    </row>
    <row r="68" spans="1:8" ht="15.75" thickBot="1" x14ac:dyDescent="0.3">
      <c r="A68" s="141" t="s">
        <v>57</v>
      </c>
      <c r="B68" s="140">
        <v>303</v>
      </c>
      <c r="C68" s="139">
        <v>345</v>
      </c>
      <c r="D68" s="138">
        <v>-0.12292558384020424</v>
      </c>
      <c r="E68" s="138">
        <v>4.3901885870797797E-2</v>
      </c>
      <c r="F68" s="138">
        <v>0.16422311907639209</v>
      </c>
    </row>
    <row r="69" spans="1:8" ht="15.75" thickBot="1" x14ac:dyDescent="0.3">
      <c r="A69" s="136" t="s">
        <v>512</v>
      </c>
      <c r="B69" s="135">
        <v>68683</v>
      </c>
      <c r="C69" s="134">
        <v>89413</v>
      </c>
      <c r="D69" s="133">
        <v>-0.2318465821032272</v>
      </c>
      <c r="E69" s="133">
        <v>-0.10720952650426585</v>
      </c>
      <c r="F69" s="133">
        <v>-1.7755834062586295E-2</v>
      </c>
    </row>
    <row r="70" spans="1:8" ht="15" customHeight="1" x14ac:dyDescent="0.25">
      <c r="A70" s="20" t="s">
        <v>301</v>
      </c>
      <c r="B70" s="103"/>
      <c r="C70" s="103"/>
    </row>
    <row r="71" spans="1:8" x14ac:dyDescent="0.25">
      <c r="A71" s="20" t="s">
        <v>300</v>
      </c>
    </row>
    <row r="72" spans="1:8" x14ac:dyDescent="0.25">
      <c r="A72" s="232" t="s">
        <v>299</v>
      </c>
      <c r="B72" s="232"/>
      <c r="C72" s="232"/>
      <c r="D72" s="232"/>
      <c r="E72" s="232"/>
      <c r="F72" s="232"/>
      <c r="G72" s="232"/>
      <c r="H72" s="232"/>
    </row>
    <row r="73" spans="1:8" x14ac:dyDescent="0.25">
      <c r="A73" s="20" t="s">
        <v>298</v>
      </c>
    </row>
    <row r="76" spans="1:8" x14ac:dyDescent="0.25">
      <c r="B76" s="103"/>
      <c r="C76" s="103"/>
      <c r="D76" s="189"/>
      <c r="E76" s="189"/>
    </row>
    <row r="77" spans="1:8" x14ac:dyDescent="0.25">
      <c r="B77" s="103"/>
      <c r="C77" s="103"/>
      <c r="D77" s="103"/>
      <c r="E77" s="103"/>
      <c r="F77" s="103"/>
    </row>
    <row r="78" spans="1:8" x14ac:dyDescent="0.25">
      <c r="B78" s="137"/>
      <c r="C78" s="137"/>
    </row>
  </sheetData>
  <mergeCells count="5">
    <mergeCell ref="A47:E47"/>
    <mergeCell ref="A22:B22"/>
    <mergeCell ref="A23:E23"/>
    <mergeCell ref="A46:B46"/>
    <mergeCell ref="A72:H7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Annexe 1</vt:lpstr>
      <vt:lpstr>Annexe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MADEIRA, Magali (DARES)</cp:lastModifiedBy>
  <dcterms:created xsi:type="dcterms:W3CDTF">2020-03-31T15:29:07Z</dcterms:created>
  <dcterms:modified xsi:type="dcterms:W3CDTF">2020-05-13T06:55:15Z</dcterms:modified>
</cp:coreProperties>
</file>