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150" windowWidth="19420" windowHeight="5270" tabRatio="826" activeTab="0"/>
  </bookViews>
  <sheets>
    <sheet name="graph 1" sheetId="1" r:id="rId1"/>
    <sheet name="graph 2 " sheetId="2" r:id="rId2"/>
    <sheet name="tableau 1 heure OSP" sheetId="3" r:id="rId3"/>
    <sheet name="tab 2 Nb. OSP" sheetId="4" r:id="rId4"/>
    <sheet name="tab3 evol activite presta" sheetId="5" r:id="rId5"/>
    <sheet name="tableau 4_heure par intervenant" sheetId="6" r:id="rId6"/>
    <sheet name="graph 3 heure PE" sheetId="7" r:id="rId7"/>
    <sheet name="graph 4" sheetId="8" r:id="rId8"/>
    <sheet name="Tab 5 evol activite manda" sheetId="9" r:id="rId9"/>
    <sheet name="Tableau A" sheetId="10" r:id="rId10"/>
  </sheets>
  <externalReferences>
    <externalReference r:id="rId13"/>
    <externalReference r:id="rId14"/>
    <externalReference r:id="rId15"/>
    <externalReference r:id="rId16"/>
  </externalReferences>
  <definedNames>
    <definedName name="OUT" localSheetId="0">#REF!</definedName>
    <definedName name="OUT" localSheetId="2">#REF!</definedName>
    <definedName name="OUT" localSheetId="5">#REF!</definedName>
    <definedName name="OUT">#REF!</definedName>
    <definedName name="P_EFF">#REF!</definedName>
    <definedName name="TAB">#REF!</definedName>
    <definedName name="_xlnm.Print_Area" localSheetId="1">'graph 2 '!#REF!</definedName>
    <definedName name="_xlnm.Print_Area" localSheetId="3">'tab 2 Nb. OSP'!$A$4:$F$13</definedName>
  </definedNames>
  <calcPr fullCalcOnLoad="1"/>
</workbook>
</file>

<file path=xl/comments4.xml><?xml version="1.0" encoding="utf-8"?>
<comments xmlns="http://schemas.openxmlformats.org/spreadsheetml/2006/main">
  <authors>
    <author>THIERUS Lydia (DARES)</author>
  </authors>
  <commentList>
    <comment ref="B12" authorId="0">
      <text>
        <r>
          <rPr>
            <b/>
            <sz val="8"/>
            <rFont val="Tahoma"/>
            <family val="2"/>
          </rPr>
          <t>THIERUS Lydia (DARES):</t>
        </r>
        <r>
          <rPr>
            <sz val="8"/>
            <rFont val="Tahoma"/>
            <family val="2"/>
          </rPr>
          <t xml:space="preserve">
il y a moins d'AE dans cette version que celle de l'an dernier du fait : date de fermeture déclarée tardivement (65 %), changement de statut (AE--&gt; E) (15%); annonce tardive retrait agrément (7%) ; données supprimées par l'OSP (15%)</t>
        </r>
      </text>
    </comment>
  </commentList>
</comments>
</file>

<file path=xl/sharedStrings.xml><?xml version="1.0" encoding="utf-8"?>
<sst xmlns="http://schemas.openxmlformats.org/spreadsheetml/2006/main" count="181" uniqueCount="113">
  <si>
    <t>Activité mandataire</t>
  </si>
  <si>
    <t>Activité prestataire</t>
  </si>
  <si>
    <t>Ensemble</t>
  </si>
  <si>
    <t>Assistance aux personnes handicapées</t>
  </si>
  <si>
    <t>Salariés des particuliers employeurs</t>
  </si>
  <si>
    <r>
      <t>Effectifs présents au 2</t>
    </r>
    <r>
      <rPr>
        <vertAlign val="superscript"/>
        <sz val="10"/>
        <rFont val="Arial"/>
        <family val="2"/>
      </rPr>
      <t>e</t>
    </r>
    <r>
      <rPr>
        <sz val="10"/>
        <rFont val="Arial"/>
        <family val="2"/>
      </rPr>
      <t xml:space="preserve"> trimestre</t>
    </r>
  </si>
  <si>
    <r>
      <t>Effectifs présents au 4</t>
    </r>
    <r>
      <rPr>
        <vertAlign val="superscript"/>
        <sz val="10"/>
        <rFont val="Arial"/>
        <family val="2"/>
      </rPr>
      <t>e</t>
    </r>
    <r>
      <rPr>
        <sz val="10"/>
        <rFont val="Arial"/>
        <family val="2"/>
      </rPr>
      <t xml:space="preserve"> trimestre</t>
    </r>
  </si>
  <si>
    <t>Champ : France entière.</t>
  </si>
  <si>
    <t>Champ : France entière.</t>
  </si>
  <si>
    <t>organismes publics</t>
  </si>
  <si>
    <t>(en %)</t>
  </si>
  <si>
    <t>%</t>
  </si>
  <si>
    <t>activité</t>
  </si>
  <si>
    <t>Assistance informatique</t>
  </si>
  <si>
    <t>Assistance administrative</t>
  </si>
  <si>
    <t>Garde malade</t>
  </si>
  <si>
    <t>Ménage/repassage</t>
  </si>
  <si>
    <t>Répartition des organismes selon leur statut</t>
  </si>
  <si>
    <t>auto-entrepreneurs</t>
  </si>
  <si>
    <t>Assistance aux personnes âgées</t>
  </si>
  <si>
    <t xml:space="preserve">Entreprises privées </t>
  </si>
  <si>
    <t>Associations</t>
  </si>
  <si>
    <t>Organismes publics</t>
  </si>
  <si>
    <t>Associations et organismes publics</t>
  </si>
  <si>
    <t>Dont :                                                              associations</t>
  </si>
  <si>
    <t xml:space="preserve">Évolution </t>
  </si>
  <si>
    <t>T2 2006</t>
  </si>
  <si>
    <t>T2 2005</t>
  </si>
  <si>
    <t>T2 2004</t>
  </si>
  <si>
    <t>T2 2003</t>
  </si>
  <si>
    <t>T2 2008</t>
  </si>
  <si>
    <t>T2 2009</t>
  </si>
  <si>
    <t>T2 2010</t>
  </si>
  <si>
    <t>T2 2011</t>
  </si>
  <si>
    <t>T2 2012</t>
  </si>
  <si>
    <t xml:space="preserve"> T2 2004</t>
  </si>
  <si>
    <t>Type d'organismes</t>
  </si>
  <si>
    <t>Emploi de maison et autres emplois familiaux</t>
  </si>
  <si>
    <t>Aide à domicile</t>
  </si>
  <si>
    <t>Autres emplois familiaux</t>
  </si>
  <si>
    <t>T2 2013</t>
  </si>
  <si>
    <t>Petit jardinage et bricolage</t>
  </si>
  <si>
    <t>Garde d'enfants et accompagnement</t>
  </si>
  <si>
    <t>Enseignements</t>
  </si>
  <si>
    <t>Preparation de repas/Commissions</t>
  </si>
  <si>
    <t>Autres activités*</t>
  </si>
  <si>
    <t>Garde de jeunes enfants</t>
  </si>
  <si>
    <t>Champ : France métropolitaine</t>
  </si>
  <si>
    <t>Nombre mensuel moyen d'organismes actifs**</t>
  </si>
  <si>
    <t xml:space="preserve">                                                                   </t>
  </si>
  <si>
    <t>En millions</t>
  </si>
  <si>
    <t>Particuliers employeurs hors mandat</t>
  </si>
  <si>
    <t>T2 2014</t>
  </si>
  <si>
    <t>Dont : auto-entrepreneurs</t>
  </si>
  <si>
    <t>* Le suivi des organismes de services à la personne s’appuie sur les états mensuels d’activité qui sont, depuis 2008, saisis dans l’extranet Nova de la Direction générale des entreprises (DGE). Le changement de système d’information a conduit à une rupture de série en 2008. Les données relatives aux années 2007 et 2008 ne peuvent donc être directement comparées. Certaines activités (livraison de repas à domicile, téléassistance, coordination intermédiation) sont déclarées en euros et ne figurent pas dans cette répartition des heures d’intervention.</t>
  </si>
  <si>
    <t>** Le suivi de l’activité des organismes de services à la personne s’appuie sur les états mensuels d’activité qui sont, depuis 2008, saisis dans l’extranet Nova de la DGE. Le changement de système d’information conduit à une rupture de série en 2008. Les données relatives aux organismes prestataires et mandataires ne peuvent donc être directement comparées entre 2007 et 2008.</t>
  </si>
  <si>
    <t>Source : DGE, Nova, (états mensuels d’activité) ; traitements Dares.</t>
  </si>
  <si>
    <t>Dont :         entreprises privées hors auto-entrepreneurs</t>
  </si>
  <si>
    <t>T2 2015</t>
  </si>
  <si>
    <t>Heures rémunérées en 2015</t>
  </si>
  <si>
    <t>Répartition des heures en 2015           (en %)</t>
  </si>
  <si>
    <t>Évolution des heures 2014/2015 (en %)</t>
  </si>
  <si>
    <t>2014/2015</t>
  </si>
  <si>
    <t>Note : la garde de jeunes enfants concerne les enfants âgés de moins de 6 ans. En 2015, la garde de jeunes enfants représente 12,5 % des heures déclarées par les particuliers employeurs.</t>
  </si>
  <si>
    <t>Source : Insee, fichier particuliers employeurs anonymisés 2015 semi-définitif ; traitements Dares.</t>
  </si>
  <si>
    <t>Association</t>
  </si>
  <si>
    <t>Organisme public</t>
  </si>
  <si>
    <t>Entreprise</t>
  </si>
  <si>
    <t>Auto-entrepreneur</t>
  </si>
  <si>
    <t>Répartition en 2015                (en %)</t>
  </si>
  <si>
    <t>Total</t>
  </si>
  <si>
    <t>-</t>
  </si>
  <si>
    <t>Évolution 2010/2015    (en point de %)</t>
  </si>
  <si>
    <t>Tableau 5 : Evolution de la répartition des heures d'intervention mandataires par types d'activités entre 2010 et 2015</t>
  </si>
  <si>
    <t>Heures par intervenant au T2 2015</t>
  </si>
  <si>
    <t>Intervenants des organismes prestataires**</t>
  </si>
  <si>
    <t>Nombre de salariés travaillant au domicile de particuliers employeurs (y compris gérés par un mandataire)</t>
  </si>
  <si>
    <t>T2 2007**</t>
  </si>
  <si>
    <r>
      <t>Effectifs présents au 1</t>
    </r>
    <r>
      <rPr>
        <vertAlign val="superscript"/>
        <sz val="10"/>
        <rFont val="Arial"/>
        <family val="2"/>
      </rPr>
      <t>er</t>
    </r>
    <r>
      <rPr>
        <sz val="10"/>
        <rFont val="Arial"/>
        <family val="2"/>
      </rPr>
      <t xml:space="preserve"> trimestre</t>
    </r>
  </si>
  <si>
    <r>
      <t>Effectifs présents au 3</t>
    </r>
    <r>
      <rPr>
        <vertAlign val="superscript"/>
        <sz val="10"/>
        <rFont val="Arial"/>
        <family val="2"/>
      </rPr>
      <t>e</t>
    </r>
    <r>
      <rPr>
        <sz val="10"/>
        <rFont val="Arial"/>
        <family val="2"/>
      </rPr>
      <t xml:space="preserve">  trimestre</t>
    </r>
  </si>
  <si>
    <t>* Ces effectifs sont hors double compte s’agissant des salariés des particuliers employeurs d’une part et des salariés des organismes prestataires d’autre part. Par ailleurs, une même personne peut être simultanément employée par un particulier et par un organisme prestataire. Si l’on cherche les effectifs du secteur, il convient donc de ne pas sommer les deux courbes. Pour plus de détails sur les doubles comptes dans les statistiques relatives aux services à la personne, se reporter à l’encadré 4.</t>
  </si>
  <si>
    <t>*** Pour les intervenants des organismes prestataires, il s’agit de l’effectif moyen sur le 2e trimestre, à partir de 2008, et sur l’ensemble de l’année, avant 2008.</t>
  </si>
  <si>
    <t xml:space="preserve">Champ : France entière à partir de 2007 ; France métropolitaine avant 2007.
Sources : Ircem pour les particuliers employeurs ; DDTE, Dares (avant 2008) et DGE, Nova, traitements Dares (à partir de 2008) pour les intervenants des organismes.
</t>
  </si>
  <si>
    <t>Tableau 1 : Heures rémunérées en prestataire par type d'organismes</t>
  </si>
  <si>
    <t>Tableau 2 : Organismes prestataire de services à la personne actifs*</t>
  </si>
  <si>
    <t>* Sont considérés comme actifs, les organismes ayant effectué au moins une heure dans l’année.</t>
  </si>
  <si>
    <t>Source : DGE, Nova ; traitements Dares.</t>
  </si>
  <si>
    <t>Tableau 3 : Evolution de la répartition des heures d'intervention prestataires par types d'activités entre 2010 et 2015</t>
  </si>
  <si>
    <t>Graphique 3: Répartition des heures des salariés des particuliers employeurs en 2015</t>
  </si>
  <si>
    <t>Champ : France entière à partir de 2007 ; France métropolitaine avant 2007.
Source : Ircem ; traitements Dares.</t>
  </si>
  <si>
    <t>Tableau A - Intervenants* salariés et non-salariés  des services à la personne en 2015</t>
  </si>
  <si>
    <t>T2 2000</t>
  </si>
  <si>
    <t>T2 2001</t>
  </si>
  <si>
    <t>T2 2002</t>
  </si>
  <si>
    <t>Évolution des heures 2010/2015 (en %)</t>
  </si>
  <si>
    <t>Tableau 4 : Heures rémunérées  par intervenants par un organisme prestataire par type d'organismes</t>
  </si>
  <si>
    <t>2007*</t>
  </si>
  <si>
    <t xml:space="preserve">** Les données 2014 ont été légèrement révisées par rapport à [2] du fait de l’intégration de données plus récentes (encadré 2). 
Source : DGE, Nova ; traitements Dares.
</t>
  </si>
  <si>
    <t>T2 2007</t>
  </si>
  <si>
    <t xml:space="preserve"> T2 2000*</t>
  </si>
  <si>
    <t xml:space="preserve"> T2 2001*</t>
  </si>
  <si>
    <t xml:space="preserve"> T2 2002*</t>
  </si>
  <si>
    <t xml:space="preserve"> T2 2003*</t>
  </si>
  <si>
    <t>Sources : Ircem pour les particuliers employeurs ; DDTE, Dares (avant 2008) et DGE, Nova, traitements Dares (à partir de 2008) pour l’activité prestataire et mandataire.</t>
  </si>
  <si>
    <t>Champ : France entière à partir de 2007 ; France métropolitaine avant 2007.</t>
  </si>
  <si>
    <t>Enseignement</t>
  </si>
  <si>
    <t xml:space="preserve">* Les autres activités correspondent à la collecte/livraison de linge repassé ; livraison de courses ; maintenance, vigilance et entretien du domicile ; garde malade ; aide mobilité ; conduite de véhicule personnel ; accompagnement des personnes âgées et handicapées ; aide famille fragilisée ; soins esthétiques pour personnes dépendantes ; garde d'animaux pour personnes dépendantes ; interprète en langues des signes.
Champ : France entière.
Source : DGE, Nova (tableaux statistiques annuels) ; traitements Dares.
</t>
  </si>
  <si>
    <t xml:space="preserve">* Les effectifs sont corrigés des doubles comptes.
** Effectif moyen sur les trois mois de chaque trimestre. 
Note : pour les effectifs des particuliers employeurs, les estimations de l’Ircem diffèrent de 0,2 % de celles de l’Insee, du fait d’un traitement différent des doubles comptes (l’Ircem dénombre 914 900 salariés de particuliers employeurs au 2e trimestre). 
Champ : France entière.
Sources : Insee pour particuliers employeurs ; DGE, Nova, traitements Dares pour les organismes prestataires.
</t>
  </si>
  <si>
    <t xml:space="preserve">Graphique 1 - Heures rémunérées selon le type d'employeur* </t>
  </si>
  <si>
    <t>Graphique 2 : Nombre d’intervenants* dans les services à la personne</t>
  </si>
  <si>
    <t>Nombre de salariés et non salariés des organismes prestataires***</t>
  </si>
  <si>
    <r>
      <t>* Les heures déclarées avant 2004 sont des heures annuelles. Pour estimer le nombre d’heures trimestrielles, nous avons appliqué le ratio du nombre d’heures au 2</t>
    </r>
    <r>
      <rPr>
        <vertAlign val="superscript"/>
        <sz val="9"/>
        <rFont val="Arial"/>
        <family val="2"/>
      </rPr>
      <t>e</t>
    </r>
    <r>
      <rPr>
        <sz val="9"/>
        <rFont val="Arial"/>
        <family val="2"/>
      </rPr>
      <t xml:space="preserve"> trimestre sur le nombre d’heures sur l’année en 2004 sur les années antérieures à 2004.</t>
    </r>
  </si>
  <si>
    <r>
      <t xml:space="preserve">Graphique 4 : </t>
    </r>
    <r>
      <rPr>
        <b/>
        <sz val="10"/>
        <color indexed="8"/>
        <rFont val="Arial"/>
        <family val="2"/>
      </rPr>
      <t>Nombre d’heures rémunérées par les particuliers employeurs (hors assistantes maternelles)</t>
    </r>
  </si>
</sst>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
    <numFmt numFmtId="165" formatCode="#,##0.000000"/>
    <numFmt numFmtId="166" formatCode="_-* #,##0\ _€_-;\-* #,##0\ _€_-;_-* &quot;-&quot;??\ _€_-;_-@_-"/>
    <numFmt numFmtId="167" formatCode="_-* #,##0.000000\ _€_-;\-* #,##0.000000\ _€_-;_-* &quot;-&quot;??????\ _€_-;_-@_-"/>
    <numFmt numFmtId="168" formatCode="_-* #,##0.000000\ _€_-;\-* #,##0.000000\ _€_-;_-* &quot;-&quot;??\ _€_-;_-@_-"/>
    <numFmt numFmtId="169" formatCode="0.00000000"/>
    <numFmt numFmtId="170" formatCode="0.0000000"/>
    <numFmt numFmtId="171" formatCode="0.00000"/>
    <numFmt numFmtId="172" formatCode="0.0000"/>
    <numFmt numFmtId="173" formatCode="0.000"/>
    <numFmt numFmtId="174" formatCode="0.0"/>
    <numFmt numFmtId="175" formatCode="0.000000000"/>
    <numFmt numFmtId="176" formatCode="0.0000000000"/>
    <numFmt numFmtId="177" formatCode="0.00000000000"/>
    <numFmt numFmtId="178" formatCode="#,##0.00000"/>
    <numFmt numFmtId="179" formatCode="#,##0.0000"/>
    <numFmt numFmtId="180" formatCode="#,##0.000"/>
    <numFmt numFmtId="181" formatCode="0.0%"/>
    <numFmt numFmtId="182" formatCode="#,##0.0"/>
    <numFmt numFmtId="183" formatCode="0.000%"/>
    <numFmt numFmtId="184" formatCode="0.000000000000"/>
    <numFmt numFmtId="185" formatCode="0.0000000000000"/>
    <numFmt numFmtId="186" formatCode="0.00000000000000"/>
    <numFmt numFmtId="187" formatCode="0.000000000000000"/>
    <numFmt numFmtId="188" formatCode="0.0000000000000000"/>
    <numFmt numFmtId="189" formatCode="0.00000000000000000"/>
    <numFmt numFmtId="190" formatCode="0.000000000000000000"/>
    <numFmt numFmtId="191" formatCode="0.0000%"/>
    <numFmt numFmtId="192" formatCode="0.00000%"/>
    <numFmt numFmtId="193" formatCode="0.000000%"/>
    <numFmt numFmtId="194" formatCode="&quot;Vrai&quot;;&quot;Vrai&quot;;&quot;Faux&quot;"/>
    <numFmt numFmtId="195" formatCode="&quot;Actif&quot;;&quot;Actif&quot;;&quot;Inactif&quot;"/>
    <numFmt numFmtId="196" formatCode="[$-40C]dddd\ d\ mmmm\ yyyy"/>
    <numFmt numFmtId="197" formatCode="[$-40C]mmmm\-yy;@"/>
    <numFmt numFmtId="198" formatCode="#,##0;[Red]#,##0"/>
    <numFmt numFmtId="199" formatCode="[$-40C]mmmmm;@"/>
    <numFmt numFmtId="200" formatCode="[$-40C]mmm\-yy;@"/>
    <numFmt numFmtId="201" formatCode="_-* #,##0.0\ _€_-;\-* #,##0.0\ _€_-;_-* &quot;-&quot;??\ _€_-;_-@_-"/>
    <numFmt numFmtId="202" formatCode="[$€-2]\ #,##0.00_);[Red]\([$€-2]\ #,##0.00\)"/>
    <numFmt numFmtId="203" formatCode="_-* #,##0.0\ &quot;€&quot;_-;\-* #,##0.0\ &quot;€&quot;_-;_-* &quot;-&quot;??\ &quot;€&quot;_-;_-@_-"/>
    <numFmt numFmtId="204" formatCode="#,##0\ &quot;F&quot;;\-#,##0\ &quot;F&quot;"/>
    <numFmt numFmtId="205" formatCode="#,##0\ &quot;F&quot;;[Red]\-#,##0\ &quot;F&quot;"/>
    <numFmt numFmtId="206" formatCode="#,##0.00\ &quot;F&quot;;\-#,##0.00\ &quot;F&quot;"/>
    <numFmt numFmtId="207" formatCode="#,##0.00\ &quot;F&quot;;[Red]\-#,##0.00\ &quot;F&quot;"/>
    <numFmt numFmtId="208" formatCode="_-* #,##0\ &quot;F&quot;_-;\-* #,##0\ &quot;F&quot;_-;_-* &quot;-&quot;\ &quot;F&quot;_-;_-@_-"/>
    <numFmt numFmtId="209" formatCode="_-* #,##0\ _F_-;\-* #,##0\ _F_-;_-* &quot;-&quot;\ _F_-;_-@_-"/>
    <numFmt numFmtId="210" formatCode="_-* #,##0.00\ &quot;F&quot;_-;\-* #,##0.00\ &quot;F&quot;_-;_-* &quot;-&quot;??\ &quot;F&quot;_-;_-@_-"/>
    <numFmt numFmtId="211" formatCode="_-* #,##0.00\ _F_-;\-* #,##0.00\ _F_-;_-* &quot;-&quot;??\ _F_-;_-@_-"/>
  </numFmts>
  <fonts count="42">
    <font>
      <sz val="10"/>
      <name val="Arial"/>
      <family val="0"/>
    </font>
    <font>
      <sz val="10"/>
      <name val="MS Sans Serif"/>
      <family val="2"/>
    </font>
    <font>
      <b/>
      <sz val="10"/>
      <name val="Arial"/>
      <family val="2"/>
    </font>
    <font>
      <b/>
      <sz val="8"/>
      <color indexed="8"/>
      <name val="Calibri"/>
      <family val="2"/>
    </font>
    <font>
      <sz val="9"/>
      <color indexed="8"/>
      <name val="Calibri"/>
      <family val="2"/>
    </font>
    <font>
      <b/>
      <sz val="9"/>
      <color indexed="8"/>
      <name val="Calibri"/>
      <family val="2"/>
    </font>
    <font>
      <sz val="8"/>
      <name val="Arial"/>
      <family val="2"/>
    </font>
    <font>
      <u val="single"/>
      <sz val="10"/>
      <color indexed="30"/>
      <name val="Arial"/>
      <family val="2"/>
    </font>
    <font>
      <u val="single"/>
      <sz val="10"/>
      <color indexed="56"/>
      <name val="Arial"/>
      <family val="2"/>
    </font>
    <font>
      <vertAlign val="superscript"/>
      <sz val="10"/>
      <name val="Arial"/>
      <family val="2"/>
    </font>
    <font>
      <sz val="10"/>
      <color indexed="10"/>
      <name val="Arial"/>
      <family val="2"/>
    </font>
    <font>
      <b/>
      <sz val="10"/>
      <color indexed="10"/>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ahoma"/>
      <family val="2"/>
    </font>
    <font>
      <b/>
      <sz val="8"/>
      <name val="Tahoma"/>
      <family val="2"/>
    </font>
    <font>
      <sz val="9"/>
      <color indexed="8"/>
      <name val="Times New Roman"/>
      <family val="1"/>
    </font>
    <font>
      <i/>
      <sz val="10"/>
      <name val="Arial"/>
      <family val="2"/>
    </font>
    <font>
      <sz val="9"/>
      <color indexed="8"/>
      <name val="Arial"/>
      <family val="2"/>
    </font>
    <font>
      <sz val="10"/>
      <color indexed="8"/>
      <name val="Arial"/>
      <family val="2"/>
    </font>
    <font>
      <i/>
      <sz val="10"/>
      <color indexed="10"/>
      <name val="Arial"/>
      <family val="2"/>
    </font>
    <font>
      <vertAlign val="superscript"/>
      <sz val="9"/>
      <name val="Arial"/>
      <family val="2"/>
    </font>
    <font>
      <b/>
      <sz val="10"/>
      <color indexed="8"/>
      <name val="Arial"/>
      <family val="2"/>
    </font>
    <font>
      <sz val="11"/>
      <color theme="1"/>
      <name val="Calibri"/>
      <family val="2"/>
    </font>
    <font>
      <sz val="9"/>
      <color rgb="FF000000"/>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4" tint="0.7999799847602844"/>
        <bgColor indexed="64"/>
      </patternFill>
    </fill>
  </fills>
  <borders count="4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0"/>
      </left>
      <right style="thin">
        <color theme="0"/>
      </right>
      <top style="thin">
        <color theme="0"/>
      </top>
      <bottom style="thin">
        <color theme="0"/>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color indexed="63"/>
      </right>
      <top style="thin"/>
      <bottom>
        <color indexed="63"/>
      </bottom>
    </border>
  </borders>
  <cellStyleXfs count="73">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0" borderId="2" applyNumberFormat="0" applyFill="0" applyAlignment="0" applyProtection="0"/>
    <xf numFmtId="0" fontId="0" fillId="21" borderId="3" applyNumberFormat="0" applyFont="0" applyAlignment="0" applyProtection="0"/>
    <xf numFmtId="0" fontId="18" fillId="7" borderId="1" applyNumberFormat="0" applyAlignment="0" applyProtection="0"/>
    <xf numFmtId="44" fontId="0" fillId="0" borderId="0" applyFont="0" applyFill="0" applyBorder="0" applyAlignment="0" applyProtection="0"/>
    <xf numFmtId="0" fontId="19" fillId="3"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0" fillId="22" borderId="0" applyNumberFormat="0" applyBorder="0" applyAlignment="0" applyProtection="0"/>
    <xf numFmtId="0" fontId="0" fillId="0" borderId="0">
      <alignment/>
      <protection/>
    </xf>
    <xf numFmtId="0" fontId="1" fillId="0" borderId="0">
      <alignment/>
      <protection/>
    </xf>
    <xf numFmtId="0" fontId="39"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21" fillId="4" borderId="0" applyNumberFormat="0" applyBorder="0" applyAlignment="0" applyProtection="0"/>
    <xf numFmtId="0" fontId="22" fillId="20" borderId="4"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cellStyleXfs>
  <cellXfs count="195">
    <xf numFmtId="0" fontId="0" fillId="0" borderId="0" xfId="0" applyAlignment="1">
      <alignment/>
    </xf>
    <xf numFmtId="0" fontId="0" fillId="0" borderId="0" xfId="53" applyFont="1" applyFill="1">
      <alignment/>
      <protection/>
    </xf>
    <xf numFmtId="0" fontId="0" fillId="0" borderId="10" xfId="53" applyFont="1" applyFill="1" applyBorder="1">
      <alignment/>
      <protection/>
    </xf>
    <xf numFmtId="3" fontId="0" fillId="0" borderId="10" xfId="53" applyNumberFormat="1" applyFont="1" applyFill="1" applyBorder="1">
      <alignment/>
      <protection/>
    </xf>
    <xf numFmtId="0" fontId="0" fillId="0" borderId="0" xfId="53" applyFont="1">
      <alignment/>
      <protection/>
    </xf>
    <xf numFmtId="0" fontId="0" fillId="0" borderId="0" xfId="53" applyFont="1" applyBorder="1">
      <alignment/>
      <protection/>
    </xf>
    <xf numFmtId="0" fontId="2" fillId="0" borderId="10" xfId="53" applyFont="1" applyBorder="1">
      <alignment/>
      <protection/>
    </xf>
    <xf numFmtId="9" fontId="0" fillId="0" borderId="0" xfId="60" applyFont="1" applyAlignment="1">
      <alignment/>
    </xf>
    <xf numFmtId="0" fontId="0" fillId="0" borderId="0" xfId="53" applyFont="1" applyFill="1" applyBorder="1">
      <alignment/>
      <protection/>
    </xf>
    <xf numFmtId="0" fontId="0" fillId="0" borderId="0" xfId="53" applyFont="1" applyFill="1">
      <alignment/>
      <protection/>
    </xf>
    <xf numFmtId="0" fontId="2" fillId="0" borderId="10" xfId="53" applyFont="1" applyFill="1" applyBorder="1">
      <alignment/>
      <protection/>
    </xf>
    <xf numFmtId="3" fontId="0" fillId="0" borderId="10" xfId="60" applyNumberFormat="1" applyFont="1" applyFill="1" applyBorder="1" applyAlignment="1">
      <alignment/>
    </xf>
    <xf numFmtId="0" fontId="2" fillId="0" borderId="0" xfId="53" applyFont="1" applyFill="1" applyBorder="1">
      <alignment/>
      <protection/>
    </xf>
    <xf numFmtId="0" fontId="0" fillId="0" borderId="0" xfId="53" applyFont="1" applyFill="1" applyBorder="1">
      <alignment/>
      <protection/>
    </xf>
    <xf numFmtId="0" fontId="2" fillId="0" borderId="0" xfId="53" applyFont="1" applyFill="1" applyBorder="1" applyAlignment="1">
      <alignment horizontal="center" vertical="center"/>
      <protection/>
    </xf>
    <xf numFmtId="0" fontId="0" fillId="0" borderId="0" xfId="53" applyFont="1" applyFill="1" applyBorder="1" applyAlignment="1">
      <alignment horizontal="center" vertical="center" wrapText="1"/>
      <protection/>
    </xf>
    <xf numFmtId="181" fontId="10" fillId="0" borderId="0" xfId="60" applyNumberFormat="1" applyFont="1" applyFill="1" applyBorder="1" applyAlignment="1">
      <alignment horizontal="center" vertical="center"/>
    </xf>
    <xf numFmtId="0" fontId="10" fillId="0" borderId="0" xfId="53" applyFont="1">
      <alignment/>
      <protection/>
    </xf>
    <xf numFmtId="10" fontId="10" fillId="0" borderId="0" xfId="60" applyNumberFormat="1" applyFont="1" applyFill="1" applyBorder="1" applyAlignment="1">
      <alignment horizontal="center" vertical="center"/>
    </xf>
    <xf numFmtId="181" fontId="11" fillId="0" borderId="0" xfId="60" applyNumberFormat="1" applyFont="1" applyFill="1" applyBorder="1" applyAlignment="1">
      <alignment horizontal="center" vertical="center"/>
    </xf>
    <xf numFmtId="0" fontId="11" fillId="0" borderId="0" xfId="53" applyFont="1">
      <alignment/>
      <protection/>
    </xf>
    <xf numFmtId="10" fontId="11" fillId="0" borderId="0" xfId="60" applyNumberFormat="1" applyFont="1" applyFill="1" applyBorder="1" applyAlignment="1">
      <alignment horizontal="center" vertical="center"/>
    </xf>
    <xf numFmtId="0" fontId="11" fillId="0" borderId="0" xfId="53" applyFont="1" applyBorder="1">
      <alignment/>
      <protection/>
    </xf>
    <xf numFmtId="0" fontId="0" fillId="0" borderId="11" xfId="53" applyFont="1" applyFill="1" applyBorder="1">
      <alignment/>
      <protection/>
    </xf>
    <xf numFmtId="0" fontId="0" fillId="0" borderId="12" xfId="53" applyFont="1" applyFill="1" applyBorder="1">
      <alignment/>
      <protection/>
    </xf>
    <xf numFmtId="174" fontId="0" fillId="0" borderId="0" xfId="58" applyNumberFormat="1" applyFont="1" applyFill="1" applyBorder="1" applyAlignment="1">
      <alignment horizontal="left" wrapText="1"/>
      <protection/>
    </xf>
    <xf numFmtId="3" fontId="0" fillId="0" borderId="0" xfId="53" applyNumberFormat="1" applyFont="1">
      <alignment/>
      <protection/>
    </xf>
    <xf numFmtId="0" fontId="2" fillId="20" borderId="10" xfId="53" applyFont="1" applyFill="1" applyBorder="1" applyAlignment="1">
      <alignment horizontal="right"/>
      <protection/>
    </xf>
    <xf numFmtId="181" fontId="0" fillId="0" borderId="0" xfId="60" applyNumberFormat="1" applyFont="1" applyAlignment="1">
      <alignment/>
    </xf>
    <xf numFmtId="181" fontId="0" fillId="0" borderId="0" xfId="60" applyNumberFormat="1" applyFont="1" applyBorder="1" applyAlignment="1">
      <alignment/>
    </xf>
    <xf numFmtId="9" fontId="2" fillId="0" borderId="13" xfId="53" applyNumberFormat="1" applyFont="1" applyBorder="1">
      <alignment/>
      <protection/>
    </xf>
    <xf numFmtId="0" fontId="0" fillId="24" borderId="0" xfId="53" applyFont="1" applyFill="1">
      <alignment/>
      <protection/>
    </xf>
    <xf numFmtId="174" fontId="0" fillId="0" borderId="0" xfId="53" applyNumberFormat="1" applyFont="1" applyFill="1">
      <alignment/>
      <protection/>
    </xf>
    <xf numFmtId="0" fontId="0" fillId="24" borderId="0" xfId="53" applyFont="1" applyFill="1">
      <alignment/>
      <protection/>
    </xf>
    <xf numFmtId="0" fontId="2" fillId="0" borderId="0" xfId="53" applyFont="1" applyFill="1">
      <alignment/>
      <protection/>
    </xf>
    <xf numFmtId="0" fontId="0" fillId="0" borderId="10" xfId="53" applyFont="1" applyFill="1" applyBorder="1" applyAlignment="1">
      <alignment horizontal="center" wrapText="1"/>
      <protection/>
    </xf>
    <xf numFmtId="0" fontId="11" fillId="0" borderId="0" xfId="53" applyFont="1" applyFill="1">
      <alignment/>
      <protection/>
    </xf>
    <xf numFmtId="0" fontId="3" fillId="0" borderId="0" xfId="53" applyFont="1" applyBorder="1" applyAlignment="1">
      <alignment horizontal="left" vertical="top" wrapText="1"/>
      <protection/>
    </xf>
    <xf numFmtId="0" fontId="4" fillId="0" borderId="0" xfId="53" applyFont="1" applyBorder="1" applyAlignment="1">
      <alignment horizontal="center" vertical="top" wrapText="1"/>
      <protection/>
    </xf>
    <xf numFmtId="10" fontId="4" fillId="0" borderId="0" xfId="53" applyNumberFormat="1" applyFont="1" applyBorder="1" applyAlignment="1">
      <alignment horizontal="right" vertical="top" wrapText="1"/>
      <protection/>
    </xf>
    <xf numFmtId="0" fontId="5" fillId="0" borderId="0" xfId="53" applyFont="1" applyBorder="1" applyAlignment="1">
      <alignment horizontal="left" vertical="top" wrapText="1"/>
      <protection/>
    </xf>
    <xf numFmtId="4" fontId="5" fillId="0" borderId="0" xfId="53" applyNumberFormat="1" applyFont="1" applyBorder="1" applyAlignment="1">
      <alignment horizontal="right" vertical="top" wrapText="1"/>
      <protection/>
    </xf>
    <xf numFmtId="3" fontId="0" fillId="0" borderId="10" xfId="53" applyNumberFormat="1" applyFont="1" applyFill="1" applyBorder="1" applyAlignment="1">
      <alignment horizontal="center" vertical="center"/>
      <protection/>
    </xf>
    <xf numFmtId="9" fontId="3" fillId="0" borderId="0" xfId="60" applyNumberFormat="1" applyFont="1" applyBorder="1" applyAlignment="1">
      <alignment horizontal="left" vertical="top" wrapText="1"/>
    </xf>
    <xf numFmtId="181" fontId="4" fillId="0" borderId="0" xfId="60" applyNumberFormat="1" applyFont="1" applyBorder="1" applyAlignment="1">
      <alignment horizontal="center" vertical="top" wrapText="1"/>
    </xf>
    <xf numFmtId="0" fontId="2" fillId="0" borderId="0" xfId="55" applyFont="1">
      <alignment/>
      <protection/>
    </xf>
    <xf numFmtId="0" fontId="2" fillId="0" borderId="10" xfId="55" applyFont="1" applyBorder="1" applyAlignment="1">
      <alignment horizontal="center"/>
      <protection/>
    </xf>
    <xf numFmtId="0" fontId="2" fillId="0" borderId="10" xfId="55" applyFont="1" applyFill="1" applyBorder="1" applyAlignment="1">
      <alignment horizontal="center"/>
      <protection/>
    </xf>
    <xf numFmtId="0" fontId="2" fillId="0" borderId="0" xfId="55" applyFont="1" applyAlignment="1">
      <alignment/>
      <protection/>
    </xf>
    <xf numFmtId="181" fontId="0" fillId="0" borderId="0" xfId="60" applyNumberFormat="1" applyFont="1" applyFill="1" applyAlignment="1">
      <alignment/>
    </xf>
    <xf numFmtId="3" fontId="0" fillId="0" borderId="0" xfId="53" applyNumberFormat="1" applyFont="1" applyFill="1">
      <alignment/>
      <protection/>
    </xf>
    <xf numFmtId="181" fontId="0" fillId="0" borderId="0" xfId="60" applyNumberFormat="1" applyFont="1" applyFill="1" applyBorder="1" applyAlignment="1">
      <alignment/>
    </xf>
    <xf numFmtId="3" fontId="0" fillId="25" borderId="10" xfId="53" applyNumberFormat="1" applyFont="1" applyFill="1" applyBorder="1" applyAlignment="1">
      <alignment horizontal="center" vertical="center"/>
      <protection/>
    </xf>
    <xf numFmtId="3" fontId="0" fillId="25" borderId="10" xfId="53" applyNumberFormat="1" applyFont="1" applyFill="1" applyBorder="1">
      <alignment/>
      <protection/>
    </xf>
    <xf numFmtId="0" fontId="0" fillId="0" borderId="10" xfId="53" applyFont="1" applyFill="1" applyBorder="1" applyAlignment="1">
      <alignment horizontal="left" vertical="center" wrapText="1"/>
      <protection/>
    </xf>
    <xf numFmtId="0" fontId="2" fillId="24" borderId="0" xfId="53" applyFont="1" applyFill="1">
      <alignment/>
      <protection/>
    </xf>
    <xf numFmtId="174" fontId="0" fillId="0" borderId="0" xfId="60" applyNumberFormat="1" applyFont="1" applyFill="1" applyBorder="1" applyAlignment="1">
      <alignment/>
    </xf>
    <xf numFmtId="0" fontId="32" fillId="0" borderId="0" xfId="53" applyFont="1" applyBorder="1" applyAlignment="1">
      <alignment/>
      <protection/>
    </xf>
    <xf numFmtId="0" fontId="0" fillId="0" borderId="0" xfId="53" applyFont="1" applyBorder="1" applyAlignment="1">
      <alignment/>
      <protection/>
    </xf>
    <xf numFmtId="3" fontId="0" fillId="25" borderId="0" xfId="53" applyNumberFormat="1" applyFont="1" applyFill="1" applyBorder="1" applyAlignment="1">
      <alignment horizontal="center" vertical="center"/>
      <protection/>
    </xf>
    <xf numFmtId="3" fontId="0" fillId="0" borderId="0" xfId="53" applyNumberFormat="1" applyFont="1" applyFill="1" applyBorder="1" applyAlignment="1">
      <alignment horizontal="center" vertical="center"/>
      <protection/>
    </xf>
    <xf numFmtId="0" fontId="2" fillId="0" borderId="0" xfId="53" applyFont="1" applyFill="1" applyBorder="1" applyAlignment="1">
      <alignment horizontal="center" vertical="center" wrapText="1"/>
      <protection/>
    </xf>
    <xf numFmtId="0" fontId="0" fillId="0" borderId="0" xfId="55" applyFont="1">
      <alignment/>
      <protection/>
    </xf>
    <xf numFmtId="0" fontId="0" fillId="0" borderId="0" xfId="55" applyFont="1" applyAlignment="1">
      <alignment horizontal="right"/>
      <protection/>
    </xf>
    <xf numFmtId="0" fontId="0" fillId="0" borderId="10" xfId="55" applyFont="1" applyBorder="1">
      <alignment/>
      <protection/>
    </xf>
    <xf numFmtId="0" fontId="0" fillId="0" borderId="10" xfId="55" applyFont="1" applyBorder="1" applyAlignment="1">
      <alignment wrapText="1"/>
      <protection/>
    </xf>
    <xf numFmtId="4" fontId="0" fillId="0" borderId="10" xfId="55" applyNumberFormat="1" applyFont="1" applyBorder="1">
      <alignment/>
      <protection/>
    </xf>
    <xf numFmtId="4" fontId="0" fillId="25" borderId="10" xfId="55" applyNumberFormat="1" applyFont="1" applyFill="1" applyBorder="1">
      <alignment/>
      <protection/>
    </xf>
    <xf numFmtId="4" fontId="0" fillId="0" borderId="10" xfId="55" applyNumberFormat="1" applyFont="1" applyFill="1" applyBorder="1">
      <alignment/>
      <protection/>
    </xf>
    <xf numFmtId="0" fontId="12" fillId="0" borderId="0" xfId="55" applyFont="1" applyAlignment="1">
      <alignment horizontal="left" wrapText="1"/>
      <protection/>
    </xf>
    <xf numFmtId="0" fontId="0" fillId="0" borderId="0" xfId="0" applyFont="1" applyAlignment="1">
      <alignment/>
    </xf>
    <xf numFmtId="0" fontId="0" fillId="0" borderId="10" xfId="53" applyFont="1" applyBorder="1">
      <alignment/>
      <protection/>
    </xf>
    <xf numFmtId="0" fontId="0" fillId="0" borderId="10" xfId="53" applyFont="1" applyBorder="1" applyAlignment="1">
      <alignment horizontal="left"/>
      <protection/>
    </xf>
    <xf numFmtId="3" fontId="0" fillId="24" borderId="10" xfId="53" applyNumberFormat="1" applyFont="1" applyFill="1" applyBorder="1">
      <alignment/>
      <protection/>
    </xf>
    <xf numFmtId="0" fontId="0" fillId="0" borderId="14" xfId="53" applyFont="1" applyFill="1" applyBorder="1" applyAlignment="1">
      <alignment horizontal="left"/>
      <protection/>
    </xf>
    <xf numFmtId="0" fontId="0" fillId="0" borderId="15" xfId="53" applyFont="1" applyFill="1" applyBorder="1" applyAlignment="1">
      <alignment horizontal="left"/>
      <protection/>
    </xf>
    <xf numFmtId="0" fontId="12" fillId="0" borderId="0" xfId="53" applyFont="1" applyAlignment="1">
      <alignment horizontal="left" wrapText="1"/>
      <protection/>
    </xf>
    <xf numFmtId="0" fontId="2" fillId="0" borderId="0" xfId="53" applyFont="1">
      <alignment/>
      <protection/>
    </xf>
    <xf numFmtId="0" fontId="0" fillId="0" borderId="0" xfId="53" applyFont="1" applyAlignment="1">
      <alignment horizontal="justify"/>
      <protection/>
    </xf>
    <xf numFmtId="0" fontId="0" fillId="24" borderId="16" xfId="55" applyFont="1" applyFill="1" applyBorder="1" applyAlignment="1">
      <alignment vertical="center" wrapText="1"/>
      <protection/>
    </xf>
    <xf numFmtId="0" fontId="33" fillId="24" borderId="17" xfId="55" applyFont="1" applyFill="1" applyBorder="1" applyAlignment="1">
      <alignment horizontal="center" vertical="center" wrapText="1"/>
      <protection/>
    </xf>
    <xf numFmtId="0" fontId="33" fillId="24" borderId="18" xfId="55" applyFont="1" applyFill="1" applyBorder="1" applyAlignment="1">
      <alignment horizontal="center" vertical="center" wrapText="1"/>
      <protection/>
    </xf>
    <xf numFmtId="0" fontId="0" fillId="24" borderId="19" xfId="55" applyFont="1" applyFill="1" applyBorder="1" applyAlignment="1">
      <alignment horizontal="left" wrapText="1"/>
      <protection/>
    </xf>
    <xf numFmtId="0" fontId="2" fillId="24" borderId="16" xfId="55" applyFont="1" applyFill="1" applyBorder="1">
      <alignment/>
      <protection/>
    </xf>
    <xf numFmtId="0" fontId="2" fillId="0" borderId="0" xfId="55" applyFont="1" applyBorder="1" applyAlignment="1">
      <alignment horizontal="left" wrapText="1"/>
      <protection/>
    </xf>
    <xf numFmtId="3" fontId="0" fillId="24" borderId="0" xfId="55" applyNumberFormat="1" applyFont="1" applyFill="1" applyBorder="1" applyAlignment="1">
      <alignment horizontal="center" wrapText="1"/>
      <protection/>
    </xf>
    <xf numFmtId="174" fontId="0" fillId="24" borderId="0" xfId="61" applyNumberFormat="1" applyFont="1" applyFill="1" applyBorder="1" applyAlignment="1">
      <alignment horizontal="center" wrapText="1"/>
    </xf>
    <xf numFmtId="174" fontId="0" fillId="24" borderId="20" xfId="61" applyNumberFormat="1" applyFont="1" applyFill="1" applyBorder="1" applyAlignment="1">
      <alignment horizontal="center" wrapText="1"/>
    </xf>
    <xf numFmtId="3" fontId="33" fillId="24" borderId="0" xfId="55" applyNumberFormat="1" applyFont="1" applyFill="1" applyBorder="1" applyAlignment="1">
      <alignment horizontal="center" wrapText="1"/>
      <protection/>
    </xf>
    <xf numFmtId="174" fontId="33" fillId="24" borderId="0" xfId="61" applyNumberFormat="1" applyFont="1" applyFill="1" applyBorder="1" applyAlignment="1">
      <alignment horizontal="center" wrapText="1"/>
    </xf>
    <xf numFmtId="3" fontId="2" fillId="0" borderId="17" xfId="55" applyNumberFormat="1" applyFont="1" applyFill="1" applyBorder="1" applyAlignment="1">
      <alignment horizontal="center"/>
      <protection/>
    </xf>
    <xf numFmtId="174" fontId="2" fillId="24" borderId="17" xfId="61" applyNumberFormat="1" applyFont="1" applyFill="1" applyBorder="1" applyAlignment="1">
      <alignment horizontal="center" wrapText="1"/>
    </xf>
    <xf numFmtId="174" fontId="2" fillId="24" borderId="18" xfId="61" applyNumberFormat="1" applyFont="1" applyFill="1" applyBorder="1" applyAlignment="1">
      <alignment horizontal="center" wrapText="1"/>
    </xf>
    <xf numFmtId="0" fontId="33" fillId="24" borderId="19" xfId="55" applyFont="1" applyFill="1" applyBorder="1" applyAlignment="1">
      <alignment horizontal="right" wrapText="1" indent="2"/>
      <protection/>
    </xf>
    <xf numFmtId="0" fontId="12" fillId="24" borderId="0" xfId="55" applyFont="1" applyFill="1" applyAlignment="1">
      <alignment wrapText="1"/>
      <protection/>
    </xf>
    <xf numFmtId="0" fontId="12" fillId="24" borderId="0" xfId="55" applyFont="1" applyFill="1" applyAlignment="1">
      <alignment/>
      <protection/>
    </xf>
    <xf numFmtId="0" fontId="12" fillId="0" borderId="0" xfId="55" applyFont="1">
      <alignment/>
      <protection/>
    </xf>
    <xf numFmtId="0" fontId="2" fillId="24" borderId="21" xfId="53" applyFont="1" applyFill="1" applyBorder="1" applyAlignment="1">
      <alignment horizontal="center" vertical="center" wrapText="1"/>
      <protection/>
    </xf>
    <xf numFmtId="0" fontId="2" fillId="24" borderId="21" xfId="53" applyFont="1" applyFill="1" applyBorder="1" applyAlignment="1">
      <alignment horizontal="center" vertical="center" wrapText="1"/>
      <protection/>
    </xf>
    <xf numFmtId="0" fontId="2" fillId="24" borderId="22" xfId="53" applyFont="1" applyFill="1" applyBorder="1" applyAlignment="1">
      <alignment horizontal="center" vertical="center" wrapText="1"/>
      <protection/>
    </xf>
    <xf numFmtId="0" fontId="0" fillId="24" borderId="23" xfId="53" applyFont="1" applyFill="1" applyBorder="1" applyAlignment="1">
      <alignment wrapText="1"/>
      <protection/>
    </xf>
    <xf numFmtId="3" fontId="0" fillId="24" borderId="23" xfId="53" applyNumberFormat="1" applyFont="1" applyFill="1" applyBorder="1" applyAlignment="1">
      <alignment horizontal="center" wrapText="1"/>
      <protection/>
    </xf>
    <xf numFmtId="3" fontId="0" fillId="24" borderId="19" xfId="53" applyNumberFormat="1" applyFont="1" applyFill="1" applyBorder="1" applyAlignment="1">
      <alignment horizontal="center" wrapText="1"/>
      <protection/>
    </xf>
    <xf numFmtId="174" fontId="0" fillId="24" borderId="0" xfId="60" applyNumberFormat="1" applyFont="1" applyFill="1" applyBorder="1" applyAlignment="1">
      <alignment horizontal="center" wrapText="1"/>
    </xf>
    <xf numFmtId="174" fontId="0" fillId="24" borderId="19" xfId="60" applyNumberFormat="1" applyFont="1" applyFill="1" applyBorder="1" applyAlignment="1">
      <alignment horizontal="center" wrapText="1"/>
    </xf>
    <xf numFmtId="174" fontId="0" fillId="24" borderId="20" xfId="60" applyNumberFormat="1" applyFont="1" applyFill="1" applyBorder="1" applyAlignment="1">
      <alignment horizontal="center" wrapText="1"/>
    </xf>
    <xf numFmtId="0" fontId="33" fillId="24" borderId="23" xfId="53" applyFont="1" applyFill="1" applyBorder="1" applyAlignment="1">
      <alignment horizontal="right" wrapText="1"/>
      <protection/>
    </xf>
    <xf numFmtId="174" fontId="33" fillId="24" borderId="0" xfId="60" applyNumberFormat="1" applyFont="1" applyFill="1" applyBorder="1" applyAlignment="1">
      <alignment horizontal="center" wrapText="1"/>
    </xf>
    <xf numFmtId="174" fontId="33" fillId="24" borderId="19" xfId="60" applyNumberFormat="1" applyFont="1" applyFill="1" applyBorder="1" applyAlignment="1">
      <alignment horizontal="center" wrapText="1"/>
    </xf>
    <xf numFmtId="174" fontId="33" fillId="24" borderId="20" xfId="60" applyNumberFormat="1" applyFont="1" applyFill="1" applyBorder="1" applyAlignment="1">
      <alignment horizontal="center" wrapText="1"/>
    </xf>
    <xf numFmtId="0" fontId="33" fillId="24" borderId="24" xfId="53" applyFont="1" applyFill="1" applyBorder="1" applyAlignment="1">
      <alignment horizontal="right" wrapText="1"/>
      <protection/>
    </xf>
    <xf numFmtId="174" fontId="33" fillId="24" borderId="25" xfId="60" applyNumberFormat="1" applyFont="1" applyFill="1" applyBorder="1" applyAlignment="1">
      <alignment horizontal="center" wrapText="1"/>
    </xf>
    <xf numFmtId="174" fontId="33" fillId="24" borderId="26" xfId="60" applyNumberFormat="1" applyFont="1" applyFill="1" applyBorder="1" applyAlignment="1">
      <alignment horizontal="center" wrapText="1"/>
    </xf>
    <xf numFmtId="174" fontId="33" fillId="24" borderId="27" xfId="60" applyNumberFormat="1" applyFont="1" applyFill="1" applyBorder="1" applyAlignment="1">
      <alignment horizontal="center" wrapText="1"/>
    </xf>
    <xf numFmtId="0" fontId="33" fillId="24" borderId="23" xfId="53" applyFont="1" applyFill="1" applyBorder="1" applyAlignment="1">
      <alignment horizontal="left"/>
      <protection/>
    </xf>
    <xf numFmtId="0" fontId="2" fillId="24" borderId="28" xfId="53" applyFont="1" applyFill="1" applyBorder="1">
      <alignment/>
      <protection/>
    </xf>
    <xf numFmtId="174" fontId="2" fillId="24" borderId="29" xfId="60" applyNumberFormat="1" applyFont="1" applyFill="1" applyBorder="1" applyAlignment="1">
      <alignment horizontal="center" wrapText="1"/>
    </xf>
    <xf numFmtId="174" fontId="2" fillId="24" borderId="30" xfId="60" applyNumberFormat="1" applyFont="1" applyFill="1" applyBorder="1" applyAlignment="1">
      <alignment horizontal="center" wrapText="1"/>
    </xf>
    <xf numFmtId="174" fontId="2" fillId="24" borderId="31" xfId="60" applyNumberFormat="1" applyFont="1" applyFill="1" applyBorder="1" applyAlignment="1">
      <alignment horizontal="center" wrapText="1"/>
    </xf>
    <xf numFmtId="0" fontId="34" fillId="0" borderId="0" xfId="53" applyFont="1" applyAlignment="1">
      <alignment horizontal="justify" wrapText="1"/>
      <protection/>
    </xf>
    <xf numFmtId="0" fontId="0" fillId="0" borderId="0" xfId="53" applyFont="1" applyAlignment="1">
      <alignment wrapText="1"/>
      <protection/>
    </xf>
    <xf numFmtId="0" fontId="0" fillId="24" borderId="0" xfId="53" applyFont="1" applyFill="1" applyAlignment="1">
      <alignment/>
      <protection/>
    </xf>
    <xf numFmtId="0" fontId="34" fillId="0" borderId="0" xfId="53" applyFont="1" applyFill="1" applyAlignment="1">
      <alignment horizontal="justify" wrapText="1"/>
      <protection/>
    </xf>
    <xf numFmtId="3" fontId="2" fillId="0" borderId="0" xfId="53" applyNumberFormat="1" applyFont="1">
      <alignment/>
      <protection/>
    </xf>
    <xf numFmtId="0" fontId="2" fillId="0" borderId="0" xfId="53" applyFont="1" applyBorder="1" applyAlignment="1">
      <alignment horizontal="center" wrapText="1"/>
      <protection/>
    </xf>
    <xf numFmtId="0" fontId="2" fillId="24" borderId="14" xfId="53" applyFont="1" applyFill="1" applyBorder="1" applyAlignment="1">
      <alignment horizontal="center" vertical="center" wrapText="1"/>
      <protection/>
    </xf>
    <xf numFmtId="0" fontId="2" fillId="24" borderId="32" xfId="53" applyFont="1" applyFill="1" applyBorder="1" applyAlignment="1">
      <alignment horizontal="center" vertical="center" wrapText="1"/>
      <protection/>
    </xf>
    <xf numFmtId="0" fontId="2" fillId="24" borderId="33" xfId="53" applyFont="1" applyFill="1" applyBorder="1" applyAlignment="1">
      <alignment horizontal="center" vertical="center" wrapText="1"/>
      <protection/>
    </xf>
    <xf numFmtId="0" fontId="2" fillId="24" borderId="32" xfId="53" applyFont="1" applyFill="1" applyBorder="1" applyAlignment="1">
      <alignment vertical="center" wrapText="1"/>
      <protection/>
    </xf>
    <xf numFmtId="0" fontId="2" fillId="24" borderId="19" xfId="53" applyFont="1" applyFill="1" applyBorder="1" applyAlignment="1">
      <alignment horizontal="center" vertical="center" wrapText="1"/>
      <protection/>
    </xf>
    <xf numFmtId="0" fontId="2" fillId="24" borderId="15" xfId="53" applyFont="1" applyFill="1" applyBorder="1" applyAlignment="1">
      <alignment horizontal="center" vertical="center" wrapText="1"/>
      <protection/>
    </xf>
    <xf numFmtId="0" fontId="2" fillId="24" borderId="34" xfId="53" applyFont="1" applyFill="1" applyBorder="1" applyAlignment="1">
      <alignment horizontal="center" vertical="center" wrapText="1"/>
      <protection/>
    </xf>
    <xf numFmtId="0" fontId="2" fillId="24" borderId="10" xfId="53" applyFont="1" applyFill="1" applyBorder="1" applyAlignment="1">
      <alignment horizontal="center" vertical="center" wrapText="1"/>
      <protection/>
    </xf>
    <xf numFmtId="0" fontId="2" fillId="24" borderId="35" xfId="53" applyFont="1" applyFill="1" applyBorder="1" applyAlignment="1">
      <alignment horizontal="center" vertical="center" wrapText="1"/>
      <protection/>
    </xf>
    <xf numFmtId="0" fontId="2" fillId="24" borderId="36" xfId="53" applyFont="1" applyFill="1" applyBorder="1" applyAlignment="1">
      <alignment horizontal="center" vertical="center" wrapText="1"/>
      <protection/>
    </xf>
    <xf numFmtId="3" fontId="33" fillId="0" borderId="23" xfId="53" applyNumberFormat="1" applyFont="1" applyFill="1" applyBorder="1" applyAlignment="1">
      <alignment horizontal="center" wrapText="1"/>
      <protection/>
    </xf>
    <xf numFmtId="3" fontId="33" fillId="24" borderId="19" xfId="53" applyNumberFormat="1" applyFont="1" applyFill="1" applyBorder="1" applyAlignment="1">
      <alignment horizontal="center" wrapText="1"/>
      <protection/>
    </xf>
    <xf numFmtId="3" fontId="33" fillId="24" borderId="24" xfId="53" applyNumberFormat="1" applyFont="1" applyFill="1" applyBorder="1" applyAlignment="1">
      <alignment horizontal="center" wrapText="1"/>
      <protection/>
    </xf>
    <xf numFmtId="3" fontId="33" fillId="24" borderId="26" xfId="53" applyNumberFormat="1" applyFont="1" applyFill="1" applyBorder="1" applyAlignment="1">
      <alignment horizontal="center" wrapText="1"/>
      <protection/>
    </xf>
    <xf numFmtId="3" fontId="33" fillId="24" borderId="23" xfId="53" applyNumberFormat="1" applyFont="1" applyFill="1" applyBorder="1" applyAlignment="1">
      <alignment horizontal="center" wrapText="1"/>
      <protection/>
    </xf>
    <xf numFmtId="3" fontId="2" fillId="24" borderId="28" xfId="53" applyNumberFormat="1" applyFont="1" applyFill="1" applyBorder="1" applyAlignment="1">
      <alignment horizontal="center"/>
      <protection/>
    </xf>
    <xf numFmtId="3" fontId="2" fillId="24" borderId="30" xfId="53" applyNumberFormat="1" applyFont="1" applyFill="1" applyBorder="1" applyAlignment="1">
      <alignment horizontal="center"/>
      <protection/>
    </xf>
    <xf numFmtId="0" fontId="35" fillId="0" borderId="0" xfId="53" applyFont="1" applyAlignment="1">
      <alignment horizontal="justify" wrapText="1"/>
      <protection/>
    </xf>
    <xf numFmtId="0" fontId="12" fillId="0" borderId="0" xfId="53" applyFont="1" applyAlignment="1">
      <alignment wrapText="1"/>
      <protection/>
    </xf>
    <xf numFmtId="0" fontId="12" fillId="0" borderId="0" xfId="53" applyFont="1" applyFill="1" applyAlignment="1">
      <alignment wrapText="1"/>
      <protection/>
    </xf>
    <xf numFmtId="0" fontId="40" fillId="0" borderId="0" xfId="0" applyFont="1" applyAlignment="1">
      <alignment horizontal="justify" vertical="center"/>
    </xf>
    <xf numFmtId="0" fontId="12" fillId="0" borderId="0" xfId="53" applyFont="1">
      <alignment/>
      <protection/>
    </xf>
    <xf numFmtId="0" fontId="0" fillId="26" borderId="37" xfId="53" applyFont="1" applyFill="1" applyBorder="1" applyAlignment="1">
      <alignment horizontal="center"/>
      <protection/>
    </xf>
    <xf numFmtId="0" fontId="2" fillId="26" borderId="37" xfId="53" applyFont="1" applyFill="1" applyBorder="1" applyAlignment="1">
      <alignment horizontal="center"/>
      <protection/>
    </xf>
    <xf numFmtId="0" fontId="0" fillId="26" borderId="37" xfId="53" applyFont="1" applyFill="1" applyBorder="1" applyAlignment="1">
      <alignment horizontal="center" vertical="center" wrapText="1"/>
      <protection/>
    </xf>
    <xf numFmtId="9" fontId="0" fillId="26" borderId="37" xfId="53" applyNumberFormat="1" applyFont="1" applyFill="1" applyBorder="1">
      <alignment/>
      <protection/>
    </xf>
    <xf numFmtId="174" fontId="0" fillId="26" borderId="37" xfId="53" applyNumberFormat="1" applyFont="1" applyFill="1" applyBorder="1" applyAlignment="1">
      <alignment horizontal="center"/>
      <protection/>
    </xf>
    <xf numFmtId="0" fontId="0" fillId="26" borderId="37" xfId="53" applyFont="1" applyFill="1" applyBorder="1">
      <alignment/>
      <protection/>
    </xf>
    <xf numFmtId="0" fontId="2" fillId="26" borderId="37" xfId="53" applyFont="1" applyFill="1" applyBorder="1">
      <alignment/>
      <protection/>
    </xf>
    <xf numFmtId="0" fontId="2" fillId="26" borderId="37" xfId="53" applyFont="1" applyFill="1" applyBorder="1" applyAlignment="1">
      <alignment horizontal="center"/>
      <protection/>
    </xf>
    <xf numFmtId="0" fontId="2" fillId="26" borderId="37" xfId="53" applyFont="1" applyFill="1" applyBorder="1" applyAlignment="1" quotePrefix="1">
      <alignment horizontal="center"/>
      <protection/>
    </xf>
    <xf numFmtId="0" fontId="12" fillId="24" borderId="0" xfId="53" applyFont="1" applyFill="1" applyAlignment="1">
      <alignment horizontal="left" wrapText="1"/>
      <protection/>
    </xf>
    <xf numFmtId="0" fontId="0" fillId="24" borderId="18" xfId="55" applyFont="1" applyFill="1" applyBorder="1" applyAlignment="1">
      <alignment vertical="center" wrapText="1"/>
      <protection/>
    </xf>
    <xf numFmtId="0" fontId="0" fillId="24" borderId="20" xfId="55" applyFont="1" applyFill="1" applyBorder="1" applyAlignment="1">
      <alignment horizontal="left" wrapText="1"/>
      <protection/>
    </xf>
    <xf numFmtId="1" fontId="0" fillId="0" borderId="0" xfId="55" applyNumberFormat="1" applyFont="1">
      <alignment/>
      <protection/>
    </xf>
    <xf numFmtId="0" fontId="2" fillId="24" borderId="18" xfId="55" applyFont="1" applyFill="1" applyBorder="1">
      <alignment/>
      <protection/>
    </xf>
    <xf numFmtId="0" fontId="33" fillId="24" borderId="20" xfId="55" applyFont="1" applyFill="1" applyBorder="1" applyAlignment="1">
      <alignment horizontal="left" wrapText="1" indent="2"/>
      <protection/>
    </xf>
    <xf numFmtId="182" fontId="2" fillId="0" borderId="17" xfId="55" applyNumberFormat="1" applyFont="1" applyFill="1" applyBorder="1" applyAlignment="1">
      <alignment horizontal="center"/>
      <protection/>
    </xf>
    <xf numFmtId="0" fontId="0" fillId="0" borderId="0" xfId="53" applyFont="1" applyAlignment="1">
      <alignment/>
      <protection/>
    </xf>
    <xf numFmtId="0" fontId="0" fillId="0" borderId="0" xfId="53" applyFont="1" applyAlignment="1">
      <alignment wrapText="1"/>
      <protection/>
    </xf>
    <xf numFmtId="0" fontId="0" fillId="0" borderId="0" xfId="59" applyNumberFormat="1" applyFont="1" applyFill="1" quotePrefix="1">
      <alignment/>
      <protection/>
    </xf>
    <xf numFmtId="0" fontId="34" fillId="0" borderId="0" xfId="53" applyFont="1" applyAlignment="1">
      <alignment horizontal="justify"/>
      <protection/>
    </xf>
    <xf numFmtId="3" fontId="0" fillId="0" borderId="0" xfId="59" applyNumberFormat="1" applyFont="1" applyFill="1" applyBorder="1" quotePrefix="1">
      <alignment/>
      <protection/>
    </xf>
    <xf numFmtId="3" fontId="0" fillId="0" borderId="0" xfId="53" applyNumberFormat="1" applyFont="1" applyFill="1" applyBorder="1">
      <alignment/>
      <protection/>
    </xf>
    <xf numFmtId="9" fontId="0" fillId="0" borderId="0" xfId="60" applyFont="1" applyFill="1" applyBorder="1" applyAlignment="1">
      <alignment/>
    </xf>
    <xf numFmtId="181" fontId="33" fillId="0" borderId="0" xfId="60" applyNumberFormat="1" applyFont="1" applyFill="1" applyBorder="1" applyAlignment="1">
      <alignment horizontal="center" vertical="center"/>
    </xf>
    <xf numFmtId="181" fontId="33" fillId="0" borderId="38" xfId="60" applyNumberFormat="1" applyFont="1" applyFill="1" applyBorder="1" applyAlignment="1">
      <alignment horizontal="center" vertical="center"/>
    </xf>
    <xf numFmtId="0" fontId="33" fillId="0" borderId="39" xfId="53" applyFont="1" applyBorder="1">
      <alignment/>
      <protection/>
    </xf>
    <xf numFmtId="0" fontId="33" fillId="0" borderId="0" xfId="53" applyFont="1">
      <alignment/>
      <protection/>
    </xf>
    <xf numFmtId="9" fontId="0" fillId="4" borderId="40" xfId="60" applyNumberFormat="1" applyFont="1" applyFill="1" applyBorder="1" applyAlignment="1">
      <alignment vertical="center"/>
    </xf>
    <xf numFmtId="181" fontId="33" fillId="0" borderId="0" xfId="60" applyNumberFormat="1" applyFont="1" applyAlignment="1">
      <alignment/>
    </xf>
    <xf numFmtId="0" fontId="35" fillId="0" borderId="0" xfId="53" applyFont="1" applyAlignment="1">
      <alignment horizontal="justify"/>
      <protection/>
    </xf>
    <xf numFmtId="181" fontId="33" fillId="0" borderId="0" xfId="60" applyNumberFormat="1" applyFont="1" applyFill="1" applyBorder="1" applyAlignment="1">
      <alignment vertical="center"/>
    </xf>
    <xf numFmtId="0" fontId="36" fillId="0" borderId="0" xfId="53" applyFont="1">
      <alignment/>
      <protection/>
    </xf>
    <xf numFmtId="10" fontId="36" fillId="0" borderId="0" xfId="60" applyNumberFormat="1" applyFont="1" applyFill="1" applyBorder="1" applyAlignment="1">
      <alignment horizontal="center" vertical="center"/>
    </xf>
    <xf numFmtId="181" fontId="36" fillId="0" borderId="0" xfId="60" applyNumberFormat="1" applyFont="1" applyFill="1" applyBorder="1" applyAlignment="1">
      <alignment horizontal="center" vertical="center"/>
    </xf>
    <xf numFmtId="3" fontId="0" fillId="0" borderId="0" xfId="58" applyNumberFormat="1" applyFont="1" applyFill="1" applyBorder="1" applyAlignment="1">
      <alignment horizontal="right" vertical="center" wrapText="1"/>
      <protection/>
    </xf>
    <xf numFmtId="181" fontId="0" fillId="0" borderId="0" xfId="60" applyNumberFormat="1" applyFont="1" applyFill="1" applyBorder="1" applyAlignment="1">
      <alignment vertical="center"/>
    </xf>
    <xf numFmtId="0" fontId="33" fillId="0" borderId="0" xfId="53" applyFont="1" applyFill="1" applyBorder="1">
      <alignment/>
      <protection/>
    </xf>
    <xf numFmtId="3" fontId="2" fillId="0" borderId="0" xfId="60" applyNumberFormat="1" applyFont="1" applyFill="1" applyBorder="1" applyAlignment="1">
      <alignment vertical="center"/>
    </xf>
    <xf numFmtId="9" fontId="2" fillId="0" borderId="0" xfId="60" applyFont="1" applyFill="1" applyBorder="1" applyAlignment="1">
      <alignment vertical="center"/>
    </xf>
    <xf numFmtId="1" fontId="0" fillId="0" borderId="10" xfId="53" applyNumberFormat="1" applyFont="1" applyFill="1" applyBorder="1">
      <alignment/>
      <protection/>
    </xf>
    <xf numFmtId="0" fontId="0" fillId="0" borderId="10" xfId="0" applyFont="1" applyBorder="1" applyAlignment="1">
      <alignment/>
    </xf>
    <xf numFmtId="1" fontId="0" fillId="0" borderId="0" xfId="53" applyNumberFormat="1" applyFont="1" applyFill="1" applyBorder="1">
      <alignment/>
      <protection/>
    </xf>
    <xf numFmtId="0" fontId="35" fillId="0" borderId="0" xfId="53" applyFont="1" applyAlignment="1">
      <alignment horizontal="justify" wrapText="1"/>
      <protection/>
    </xf>
    <xf numFmtId="0" fontId="0" fillId="0" borderId="0" xfId="53" applyFont="1" applyAlignment="1">
      <alignment horizontal="left" wrapText="1"/>
      <protection/>
    </xf>
    <xf numFmtId="0" fontId="12" fillId="0" borderId="0" xfId="0" applyFont="1" applyAlignment="1">
      <alignment horizontal="left" wrapText="1"/>
    </xf>
    <xf numFmtId="0" fontId="12" fillId="0" borderId="0" xfId="0" applyFont="1" applyAlignment="1">
      <alignment/>
    </xf>
    <xf numFmtId="0" fontId="12" fillId="24" borderId="41" xfId="53" applyFont="1" applyFill="1" applyBorder="1" applyAlignment="1">
      <alignment wrapText="1"/>
      <protection/>
    </xf>
    <xf numFmtId="0" fontId="12" fillId="24" borderId="41" xfId="53" applyFont="1" applyFill="1" applyBorder="1" applyAlignment="1">
      <alignment/>
      <protection/>
    </xf>
  </cellXfs>
  <cellStyles count="7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Milliers 2" xfId="50"/>
    <cellStyle name="Currency" xfId="51"/>
    <cellStyle name="Currency [0]" xfId="52"/>
    <cellStyle name="Motif" xfId="53"/>
    <cellStyle name="Neutre" xfId="54"/>
    <cellStyle name="Normal 2" xfId="55"/>
    <cellStyle name="Normal 2 2" xfId="56"/>
    <cellStyle name="Normal 3" xfId="57"/>
    <cellStyle name="Normal_Graphiques PS2007" xfId="58"/>
    <cellStyle name="Normal_somme_var_red" xfId="59"/>
    <cellStyle name="Percent" xfId="60"/>
    <cellStyle name="Pourcentage 2" xfId="61"/>
    <cellStyle name="Pourcentage 2 2" xfId="62"/>
    <cellStyle name="Satisfaisant" xfId="63"/>
    <cellStyle name="Sortie" xfId="64"/>
    <cellStyle name="Texte explicatif" xfId="65"/>
    <cellStyle name="Titre" xfId="66"/>
    <cellStyle name="Titre 1" xfId="67"/>
    <cellStyle name="Titre 2" xfId="68"/>
    <cellStyle name="Titre 3" xfId="69"/>
    <cellStyle name="Titre 4" xfId="70"/>
    <cellStyle name="Total" xfId="71"/>
    <cellStyle name="Vérificatio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3</xdr:row>
      <xdr:rowOff>142875</xdr:rowOff>
    </xdr:from>
    <xdr:to>
      <xdr:col>6</xdr:col>
      <xdr:colOff>581025</xdr:colOff>
      <xdr:row>6</xdr:row>
      <xdr:rowOff>0</xdr:rowOff>
    </xdr:to>
    <xdr:sp>
      <xdr:nvSpPr>
        <xdr:cNvPr id="1" name="Line 1"/>
        <xdr:cNvSpPr>
          <a:spLocks/>
        </xdr:cNvSpPr>
      </xdr:nvSpPr>
      <xdr:spPr>
        <a:xfrm flipH="1" flipV="1">
          <a:off x="4695825" y="628650"/>
          <a:ext cx="238125" cy="4762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3</xdr:row>
      <xdr:rowOff>114300</xdr:rowOff>
    </xdr:from>
    <xdr:to>
      <xdr:col>6</xdr:col>
      <xdr:colOff>390525</xdr:colOff>
      <xdr:row>6</xdr:row>
      <xdr:rowOff>0</xdr:rowOff>
    </xdr:to>
    <xdr:sp>
      <xdr:nvSpPr>
        <xdr:cNvPr id="2" name="Line 2"/>
        <xdr:cNvSpPr>
          <a:spLocks/>
        </xdr:cNvSpPr>
      </xdr:nvSpPr>
      <xdr:spPr>
        <a:xfrm flipH="1" flipV="1">
          <a:off x="4676775" y="600075"/>
          <a:ext cx="66675" cy="5048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3</xdr:row>
      <xdr:rowOff>142875</xdr:rowOff>
    </xdr:from>
    <xdr:to>
      <xdr:col>6</xdr:col>
      <xdr:colOff>371475</xdr:colOff>
      <xdr:row>6</xdr:row>
      <xdr:rowOff>0</xdr:rowOff>
    </xdr:to>
    <xdr:sp>
      <xdr:nvSpPr>
        <xdr:cNvPr id="3" name="Line 3"/>
        <xdr:cNvSpPr>
          <a:spLocks/>
        </xdr:cNvSpPr>
      </xdr:nvSpPr>
      <xdr:spPr>
        <a:xfrm flipH="1" flipV="1">
          <a:off x="4657725" y="628650"/>
          <a:ext cx="66675" cy="4762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3</xdr:row>
      <xdr:rowOff>85725</xdr:rowOff>
    </xdr:from>
    <xdr:to>
      <xdr:col>7</xdr:col>
      <xdr:colOff>257175</xdr:colOff>
      <xdr:row>6</xdr:row>
      <xdr:rowOff>0</xdr:rowOff>
    </xdr:to>
    <xdr:sp>
      <xdr:nvSpPr>
        <xdr:cNvPr id="4" name="Line 4"/>
        <xdr:cNvSpPr>
          <a:spLocks/>
        </xdr:cNvSpPr>
      </xdr:nvSpPr>
      <xdr:spPr>
        <a:xfrm flipH="1" flipV="1">
          <a:off x="5181600" y="571500"/>
          <a:ext cx="9525" cy="5334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238125</xdr:colOff>
      <xdr:row>3</xdr:row>
      <xdr:rowOff>114300</xdr:rowOff>
    </xdr:from>
    <xdr:to>
      <xdr:col>6</xdr:col>
      <xdr:colOff>314325</xdr:colOff>
      <xdr:row>6</xdr:row>
      <xdr:rowOff>0</xdr:rowOff>
    </xdr:to>
    <xdr:sp>
      <xdr:nvSpPr>
        <xdr:cNvPr id="5" name="Line 5"/>
        <xdr:cNvSpPr>
          <a:spLocks/>
        </xdr:cNvSpPr>
      </xdr:nvSpPr>
      <xdr:spPr>
        <a:xfrm flipV="1">
          <a:off x="4591050" y="600075"/>
          <a:ext cx="76200" cy="5048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3</xdr:row>
      <xdr:rowOff>133350</xdr:rowOff>
    </xdr:from>
    <xdr:to>
      <xdr:col>6</xdr:col>
      <xdr:colOff>371475</xdr:colOff>
      <xdr:row>6</xdr:row>
      <xdr:rowOff>0</xdr:rowOff>
    </xdr:to>
    <xdr:sp>
      <xdr:nvSpPr>
        <xdr:cNvPr id="6" name="Freeform 6"/>
        <xdr:cNvSpPr>
          <a:spLocks/>
        </xdr:cNvSpPr>
      </xdr:nvSpPr>
      <xdr:spPr>
        <a:xfrm>
          <a:off x="4610100" y="619125"/>
          <a:ext cx="114300" cy="485775"/>
        </a:xfrm>
        <a:custGeom>
          <a:pathLst>
            <a:path h="80" w="12">
              <a:moveTo>
                <a:pt x="12" y="80"/>
              </a:moveTo>
              <a:lnTo>
                <a:pt x="0" y="0"/>
              </a:lnTo>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3</xdr:row>
      <xdr:rowOff>133350</xdr:rowOff>
    </xdr:from>
    <xdr:to>
      <xdr:col>7</xdr:col>
      <xdr:colOff>257175</xdr:colOff>
      <xdr:row>6</xdr:row>
      <xdr:rowOff>0</xdr:rowOff>
    </xdr:to>
    <xdr:sp>
      <xdr:nvSpPr>
        <xdr:cNvPr id="7" name="Line 7"/>
        <xdr:cNvSpPr>
          <a:spLocks/>
        </xdr:cNvSpPr>
      </xdr:nvSpPr>
      <xdr:spPr>
        <a:xfrm flipH="1" flipV="1">
          <a:off x="5181600" y="619125"/>
          <a:ext cx="9525" cy="4857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3</xdr:row>
      <xdr:rowOff>142875</xdr:rowOff>
    </xdr:from>
    <xdr:to>
      <xdr:col>6</xdr:col>
      <xdr:colOff>581025</xdr:colOff>
      <xdr:row>6</xdr:row>
      <xdr:rowOff>0</xdr:rowOff>
    </xdr:to>
    <xdr:sp>
      <xdr:nvSpPr>
        <xdr:cNvPr id="8" name="Line 8"/>
        <xdr:cNvSpPr>
          <a:spLocks/>
        </xdr:cNvSpPr>
      </xdr:nvSpPr>
      <xdr:spPr>
        <a:xfrm flipH="1" flipV="1">
          <a:off x="4695825" y="628650"/>
          <a:ext cx="238125" cy="4762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3</xdr:row>
      <xdr:rowOff>114300</xdr:rowOff>
    </xdr:from>
    <xdr:to>
      <xdr:col>6</xdr:col>
      <xdr:colOff>390525</xdr:colOff>
      <xdr:row>6</xdr:row>
      <xdr:rowOff>0</xdr:rowOff>
    </xdr:to>
    <xdr:sp>
      <xdr:nvSpPr>
        <xdr:cNvPr id="9" name="Line 9"/>
        <xdr:cNvSpPr>
          <a:spLocks/>
        </xdr:cNvSpPr>
      </xdr:nvSpPr>
      <xdr:spPr>
        <a:xfrm flipH="1" flipV="1">
          <a:off x="4676775" y="600075"/>
          <a:ext cx="66675" cy="5048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3</xdr:row>
      <xdr:rowOff>142875</xdr:rowOff>
    </xdr:from>
    <xdr:to>
      <xdr:col>6</xdr:col>
      <xdr:colOff>371475</xdr:colOff>
      <xdr:row>6</xdr:row>
      <xdr:rowOff>0</xdr:rowOff>
    </xdr:to>
    <xdr:sp>
      <xdr:nvSpPr>
        <xdr:cNvPr id="10" name="Line 10"/>
        <xdr:cNvSpPr>
          <a:spLocks/>
        </xdr:cNvSpPr>
      </xdr:nvSpPr>
      <xdr:spPr>
        <a:xfrm flipH="1" flipV="1">
          <a:off x="4657725" y="628650"/>
          <a:ext cx="66675" cy="4762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3</xdr:row>
      <xdr:rowOff>85725</xdr:rowOff>
    </xdr:from>
    <xdr:to>
      <xdr:col>7</xdr:col>
      <xdr:colOff>257175</xdr:colOff>
      <xdr:row>6</xdr:row>
      <xdr:rowOff>0</xdr:rowOff>
    </xdr:to>
    <xdr:sp>
      <xdr:nvSpPr>
        <xdr:cNvPr id="11" name="Line 11"/>
        <xdr:cNvSpPr>
          <a:spLocks/>
        </xdr:cNvSpPr>
      </xdr:nvSpPr>
      <xdr:spPr>
        <a:xfrm flipH="1" flipV="1">
          <a:off x="5181600" y="571500"/>
          <a:ext cx="9525" cy="5334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238125</xdr:colOff>
      <xdr:row>3</xdr:row>
      <xdr:rowOff>114300</xdr:rowOff>
    </xdr:from>
    <xdr:to>
      <xdr:col>6</xdr:col>
      <xdr:colOff>314325</xdr:colOff>
      <xdr:row>6</xdr:row>
      <xdr:rowOff>0</xdr:rowOff>
    </xdr:to>
    <xdr:sp>
      <xdr:nvSpPr>
        <xdr:cNvPr id="12" name="Line 12"/>
        <xdr:cNvSpPr>
          <a:spLocks/>
        </xdr:cNvSpPr>
      </xdr:nvSpPr>
      <xdr:spPr>
        <a:xfrm flipV="1">
          <a:off x="4591050" y="600075"/>
          <a:ext cx="76200" cy="5048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3</xdr:row>
      <xdr:rowOff>133350</xdr:rowOff>
    </xdr:from>
    <xdr:to>
      <xdr:col>6</xdr:col>
      <xdr:colOff>371475</xdr:colOff>
      <xdr:row>6</xdr:row>
      <xdr:rowOff>0</xdr:rowOff>
    </xdr:to>
    <xdr:sp>
      <xdr:nvSpPr>
        <xdr:cNvPr id="13" name="Freeform 13"/>
        <xdr:cNvSpPr>
          <a:spLocks/>
        </xdr:cNvSpPr>
      </xdr:nvSpPr>
      <xdr:spPr>
        <a:xfrm>
          <a:off x="4610100" y="619125"/>
          <a:ext cx="114300" cy="485775"/>
        </a:xfrm>
        <a:custGeom>
          <a:pathLst>
            <a:path h="80" w="12">
              <a:moveTo>
                <a:pt x="12" y="80"/>
              </a:moveTo>
              <a:lnTo>
                <a:pt x="0" y="0"/>
              </a:lnTo>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3</xdr:row>
      <xdr:rowOff>133350</xdr:rowOff>
    </xdr:from>
    <xdr:to>
      <xdr:col>7</xdr:col>
      <xdr:colOff>257175</xdr:colOff>
      <xdr:row>6</xdr:row>
      <xdr:rowOff>0</xdr:rowOff>
    </xdr:to>
    <xdr:sp>
      <xdr:nvSpPr>
        <xdr:cNvPr id="14" name="Line 14"/>
        <xdr:cNvSpPr>
          <a:spLocks/>
        </xdr:cNvSpPr>
      </xdr:nvSpPr>
      <xdr:spPr>
        <a:xfrm flipH="1" flipV="1">
          <a:off x="5181600" y="619125"/>
          <a:ext cx="9525" cy="4857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7</xdr:row>
      <xdr:rowOff>0</xdr:rowOff>
    </xdr:from>
    <xdr:to>
      <xdr:col>6</xdr:col>
      <xdr:colOff>581025</xdr:colOff>
      <xdr:row>7</xdr:row>
      <xdr:rowOff>0</xdr:rowOff>
    </xdr:to>
    <xdr:sp>
      <xdr:nvSpPr>
        <xdr:cNvPr id="15" name="Line 19"/>
        <xdr:cNvSpPr>
          <a:spLocks/>
        </xdr:cNvSpPr>
      </xdr:nvSpPr>
      <xdr:spPr>
        <a:xfrm flipH="1" flipV="1">
          <a:off x="4695825" y="1266825"/>
          <a:ext cx="2381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7</xdr:row>
      <xdr:rowOff>0</xdr:rowOff>
    </xdr:from>
    <xdr:to>
      <xdr:col>6</xdr:col>
      <xdr:colOff>390525</xdr:colOff>
      <xdr:row>7</xdr:row>
      <xdr:rowOff>0</xdr:rowOff>
    </xdr:to>
    <xdr:sp>
      <xdr:nvSpPr>
        <xdr:cNvPr id="16" name="Line 20"/>
        <xdr:cNvSpPr>
          <a:spLocks/>
        </xdr:cNvSpPr>
      </xdr:nvSpPr>
      <xdr:spPr>
        <a:xfrm flipH="1" flipV="1">
          <a:off x="4676775" y="1266825"/>
          <a:ext cx="666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7</xdr:row>
      <xdr:rowOff>0</xdr:rowOff>
    </xdr:from>
    <xdr:to>
      <xdr:col>6</xdr:col>
      <xdr:colOff>371475</xdr:colOff>
      <xdr:row>7</xdr:row>
      <xdr:rowOff>0</xdr:rowOff>
    </xdr:to>
    <xdr:sp>
      <xdr:nvSpPr>
        <xdr:cNvPr id="17" name="Line 21"/>
        <xdr:cNvSpPr>
          <a:spLocks/>
        </xdr:cNvSpPr>
      </xdr:nvSpPr>
      <xdr:spPr>
        <a:xfrm flipH="1" flipV="1">
          <a:off x="4657725" y="1266825"/>
          <a:ext cx="666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7</xdr:row>
      <xdr:rowOff>0</xdr:rowOff>
    </xdr:from>
    <xdr:to>
      <xdr:col>7</xdr:col>
      <xdr:colOff>257175</xdr:colOff>
      <xdr:row>7</xdr:row>
      <xdr:rowOff>0</xdr:rowOff>
    </xdr:to>
    <xdr:sp>
      <xdr:nvSpPr>
        <xdr:cNvPr id="18" name="Line 22"/>
        <xdr:cNvSpPr>
          <a:spLocks/>
        </xdr:cNvSpPr>
      </xdr:nvSpPr>
      <xdr:spPr>
        <a:xfrm flipH="1" flipV="1">
          <a:off x="5181600" y="1266825"/>
          <a:ext cx="95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238125</xdr:colOff>
      <xdr:row>7</xdr:row>
      <xdr:rowOff>0</xdr:rowOff>
    </xdr:from>
    <xdr:to>
      <xdr:col>6</xdr:col>
      <xdr:colOff>314325</xdr:colOff>
      <xdr:row>7</xdr:row>
      <xdr:rowOff>0</xdr:rowOff>
    </xdr:to>
    <xdr:sp>
      <xdr:nvSpPr>
        <xdr:cNvPr id="19" name="Line 23"/>
        <xdr:cNvSpPr>
          <a:spLocks/>
        </xdr:cNvSpPr>
      </xdr:nvSpPr>
      <xdr:spPr>
        <a:xfrm flipV="1">
          <a:off x="4591050" y="1266825"/>
          <a:ext cx="762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7</xdr:row>
      <xdr:rowOff>0</xdr:rowOff>
    </xdr:from>
    <xdr:to>
      <xdr:col>6</xdr:col>
      <xdr:colOff>371475</xdr:colOff>
      <xdr:row>7</xdr:row>
      <xdr:rowOff>0</xdr:rowOff>
    </xdr:to>
    <xdr:sp>
      <xdr:nvSpPr>
        <xdr:cNvPr id="20" name="Freeform 24"/>
        <xdr:cNvSpPr>
          <a:spLocks/>
        </xdr:cNvSpPr>
      </xdr:nvSpPr>
      <xdr:spPr>
        <a:xfrm>
          <a:off x="4610100" y="1266825"/>
          <a:ext cx="114300" cy="0"/>
        </a:xfrm>
        <a:custGeom>
          <a:pathLst>
            <a:path h="80" w="12">
              <a:moveTo>
                <a:pt x="12" y="80"/>
              </a:moveTo>
              <a:lnTo>
                <a:pt x="0" y="0"/>
              </a:lnTo>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7</xdr:row>
      <xdr:rowOff>0</xdr:rowOff>
    </xdr:from>
    <xdr:to>
      <xdr:col>7</xdr:col>
      <xdr:colOff>257175</xdr:colOff>
      <xdr:row>7</xdr:row>
      <xdr:rowOff>0</xdr:rowOff>
    </xdr:to>
    <xdr:sp>
      <xdr:nvSpPr>
        <xdr:cNvPr id="21" name="Line 25"/>
        <xdr:cNvSpPr>
          <a:spLocks/>
        </xdr:cNvSpPr>
      </xdr:nvSpPr>
      <xdr:spPr>
        <a:xfrm flipH="1" flipV="1">
          <a:off x="5181600" y="1266825"/>
          <a:ext cx="95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7</xdr:row>
      <xdr:rowOff>0</xdr:rowOff>
    </xdr:from>
    <xdr:to>
      <xdr:col>6</xdr:col>
      <xdr:colOff>581025</xdr:colOff>
      <xdr:row>7</xdr:row>
      <xdr:rowOff>0</xdr:rowOff>
    </xdr:to>
    <xdr:sp>
      <xdr:nvSpPr>
        <xdr:cNvPr id="22" name="Line 26"/>
        <xdr:cNvSpPr>
          <a:spLocks/>
        </xdr:cNvSpPr>
      </xdr:nvSpPr>
      <xdr:spPr>
        <a:xfrm flipH="1" flipV="1">
          <a:off x="4695825" y="1266825"/>
          <a:ext cx="2381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7</xdr:row>
      <xdr:rowOff>0</xdr:rowOff>
    </xdr:from>
    <xdr:to>
      <xdr:col>6</xdr:col>
      <xdr:colOff>390525</xdr:colOff>
      <xdr:row>7</xdr:row>
      <xdr:rowOff>0</xdr:rowOff>
    </xdr:to>
    <xdr:sp>
      <xdr:nvSpPr>
        <xdr:cNvPr id="23" name="Line 27"/>
        <xdr:cNvSpPr>
          <a:spLocks/>
        </xdr:cNvSpPr>
      </xdr:nvSpPr>
      <xdr:spPr>
        <a:xfrm flipH="1" flipV="1">
          <a:off x="4676775" y="1266825"/>
          <a:ext cx="666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7</xdr:row>
      <xdr:rowOff>0</xdr:rowOff>
    </xdr:from>
    <xdr:to>
      <xdr:col>6</xdr:col>
      <xdr:colOff>371475</xdr:colOff>
      <xdr:row>7</xdr:row>
      <xdr:rowOff>0</xdr:rowOff>
    </xdr:to>
    <xdr:sp>
      <xdr:nvSpPr>
        <xdr:cNvPr id="24" name="Line 28"/>
        <xdr:cNvSpPr>
          <a:spLocks/>
        </xdr:cNvSpPr>
      </xdr:nvSpPr>
      <xdr:spPr>
        <a:xfrm flipH="1" flipV="1">
          <a:off x="4657725" y="1266825"/>
          <a:ext cx="666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7</xdr:row>
      <xdr:rowOff>0</xdr:rowOff>
    </xdr:from>
    <xdr:to>
      <xdr:col>7</xdr:col>
      <xdr:colOff>257175</xdr:colOff>
      <xdr:row>7</xdr:row>
      <xdr:rowOff>0</xdr:rowOff>
    </xdr:to>
    <xdr:sp>
      <xdr:nvSpPr>
        <xdr:cNvPr id="25" name="Line 29"/>
        <xdr:cNvSpPr>
          <a:spLocks/>
        </xdr:cNvSpPr>
      </xdr:nvSpPr>
      <xdr:spPr>
        <a:xfrm flipH="1" flipV="1">
          <a:off x="5181600" y="1266825"/>
          <a:ext cx="95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238125</xdr:colOff>
      <xdr:row>7</xdr:row>
      <xdr:rowOff>0</xdr:rowOff>
    </xdr:from>
    <xdr:to>
      <xdr:col>6</xdr:col>
      <xdr:colOff>314325</xdr:colOff>
      <xdr:row>7</xdr:row>
      <xdr:rowOff>0</xdr:rowOff>
    </xdr:to>
    <xdr:sp>
      <xdr:nvSpPr>
        <xdr:cNvPr id="26" name="Line 30"/>
        <xdr:cNvSpPr>
          <a:spLocks/>
        </xdr:cNvSpPr>
      </xdr:nvSpPr>
      <xdr:spPr>
        <a:xfrm flipV="1">
          <a:off x="4591050" y="1266825"/>
          <a:ext cx="762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7</xdr:row>
      <xdr:rowOff>0</xdr:rowOff>
    </xdr:from>
    <xdr:to>
      <xdr:col>6</xdr:col>
      <xdr:colOff>371475</xdr:colOff>
      <xdr:row>7</xdr:row>
      <xdr:rowOff>0</xdr:rowOff>
    </xdr:to>
    <xdr:sp>
      <xdr:nvSpPr>
        <xdr:cNvPr id="27" name="Freeform 31"/>
        <xdr:cNvSpPr>
          <a:spLocks/>
        </xdr:cNvSpPr>
      </xdr:nvSpPr>
      <xdr:spPr>
        <a:xfrm>
          <a:off x="4610100" y="1266825"/>
          <a:ext cx="114300" cy="0"/>
        </a:xfrm>
        <a:custGeom>
          <a:pathLst>
            <a:path h="80" w="12">
              <a:moveTo>
                <a:pt x="12" y="80"/>
              </a:moveTo>
              <a:lnTo>
                <a:pt x="0" y="0"/>
              </a:lnTo>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7</xdr:row>
      <xdr:rowOff>0</xdr:rowOff>
    </xdr:from>
    <xdr:to>
      <xdr:col>7</xdr:col>
      <xdr:colOff>257175</xdr:colOff>
      <xdr:row>7</xdr:row>
      <xdr:rowOff>0</xdr:rowOff>
    </xdr:to>
    <xdr:sp>
      <xdr:nvSpPr>
        <xdr:cNvPr id="28" name="Line 32"/>
        <xdr:cNvSpPr>
          <a:spLocks/>
        </xdr:cNvSpPr>
      </xdr:nvSpPr>
      <xdr:spPr>
        <a:xfrm flipH="1" flipV="1">
          <a:off x="5181600" y="1266825"/>
          <a:ext cx="95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P\Cour%20des%20Comptes\stat_SAP_Dar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utilisateurs\salah.ould-younes\Donnees\Emplois%20familiaux\Emplois%20familiaux%202008\EMA%20ANSP%202008\Base_EMA_2012_06_08\2012_06_08_red\Resultats%20Expertise\Compl&#233;ment_Expertise_Juin_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tilisateurs\lydia.thierus\Documents\Emplois%20familiaux\Emplois%20familiaux%202008\EMA%20ANSP%202008\Export%20mensuel\TSA\20161001\SORTIES%20SAS\somme_var_red_pondnew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tilisateurs\lydia.thierus\Documents\Emplois%20familiaux\Emplois%20familiaux%202008\EMA%20ANSP%202008\Export%20mensuel\TSA\20161001\SORTIES%20SAS\somme_var_red_pondnew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ique 1"/>
      <sheetName val="graphique 2"/>
      <sheetName val="Graphique 3 "/>
      <sheetName val="Graphique 4 "/>
      <sheetName val="graphique 5"/>
      <sheetName val=" Tableau 1"/>
      <sheetName val="Tableau 2"/>
      <sheetName val="tableau 3"/>
      <sheetName val="Tableau 4"/>
      <sheetName val="Tableau 5 CDT"/>
      <sheetName val="Tableau 6 distance"/>
      <sheetName val="graphique 6."/>
      <sheetName val="graphique 7"/>
      <sheetName val="Tableau 7"/>
      <sheetName val="Tableau 8"/>
      <sheetName val="Tableau 9"/>
      <sheetName val="Tableau 10"/>
      <sheetName val="Tableau 11"/>
      <sheetName val="Tableau 12"/>
      <sheetName val="Tableau 13"/>
      <sheetName val="Tableau 14"/>
      <sheetName val="Tableau 1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 France entière"/>
      <sheetName val="expertise juin_2012 FE"/>
      <sheetName val="tx saisie et Imput var 1&amp;2"/>
      <sheetName val="tx saisie et Imput var  2"/>
      <sheetName val="graph 4 re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
    </sheetNames>
    <sheetDataSet>
      <sheetData sheetId="0">
        <row r="13">
          <cell r="C13">
            <v>1.4851792175753644</v>
          </cell>
        </row>
        <row r="14">
          <cell r="C14">
            <v>2.809911443226122</v>
          </cell>
        </row>
        <row r="15">
          <cell r="C15">
            <v>0.14817677472648288</v>
          </cell>
        </row>
        <row r="16">
          <cell r="C16">
            <v>0.15033700826779517</v>
          </cell>
        </row>
        <row r="17">
          <cell r="C17">
            <v>0.28755636123546063</v>
          </cell>
        </row>
        <row r="18">
          <cell r="C18">
            <v>0.23508915256014173</v>
          </cell>
        </row>
        <row r="19">
          <cell r="C19">
            <v>0.29288093553721956</v>
          </cell>
        </row>
        <row r="20">
          <cell r="C20">
            <v>0.21012157689360025</v>
          </cell>
        </row>
        <row r="21">
          <cell r="C21">
            <v>25.983189323488077</v>
          </cell>
        </row>
        <row r="22">
          <cell r="C22">
            <v>4.626309855326477</v>
          </cell>
        </row>
        <row r="23">
          <cell r="C23">
            <v>0.3344761026905743</v>
          </cell>
        </row>
        <row r="24">
          <cell r="C24">
            <v>1.7127110268156018</v>
          </cell>
        </row>
        <row r="25">
          <cell r="C25">
            <v>0.04581799938598827</v>
          </cell>
        </row>
        <row r="26">
          <cell r="C26">
            <v>0.1758225081272549</v>
          </cell>
        </row>
        <row r="27">
          <cell r="C27">
            <v>0.05397526699458756</v>
          </cell>
        </row>
        <row r="28">
          <cell r="C28">
            <v>50.394577148904276</v>
          </cell>
        </row>
        <row r="29">
          <cell r="C29">
            <v>1.472390565249609</v>
          </cell>
        </row>
        <row r="30">
          <cell r="C30">
            <v>0.6071057821740794</v>
          </cell>
        </row>
        <row r="31">
          <cell r="C31">
            <v>0.4055488213157825</v>
          </cell>
        </row>
        <row r="32">
          <cell r="C32">
            <v>0.009126812498031872</v>
          </cell>
        </row>
        <row r="33">
          <cell r="C33">
            <v>0.9421261703017674</v>
          </cell>
        </row>
        <row r="34">
          <cell r="C34">
            <v>7.593184283892746</v>
          </cell>
        </row>
        <row r="35">
          <cell r="C35">
            <v>0.0044555992259685505</v>
          </cell>
        </row>
        <row r="36">
          <cell r="C36">
            <v>0.013101898455703675</v>
          </cell>
        </row>
        <row r="37">
          <cell r="C37">
            <v>0.006828365131293455</v>
          </cell>
        </row>
        <row r="41">
          <cell r="C41">
            <v>3.8331911007856463</v>
          </cell>
        </row>
        <row r="42">
          <cell r="C42">
            <v>2.2615536012302666</v>
          </cell>
        </row>
        <row r="43">
          <cell r="C43">
            <v>0.006362482479155654</v>
          </cell>
        </row>
        <row r="44">
          <cell r="C44">
            <v>0.0281951747125047</v>
          </cell>
        </row>
        <row r="45">
          <cell r="C45">
            <v>3.0821619746152975</v>
          </cell>
        </row>
        <row r="46">
          <cell r="C46">
            <v>2.940109718430244</v>
          </cell>
        </row>
        <row r="47">
          <cell r="C47">
            <v>0.010944475747011316</v>
          </cell>
        </row>
        <row r="48">
          <cell r="C48">
            <v>0.5922914310527845</v>
          </cell>
        </row>
        <row r="49">
          <cell r="C49">
            <v>23.980280554557197</v>
          </cell>
        </row>
        <row r="50">
          <cell r="C50">
            <v>0.24191199599967622</v>
          </cell>
        </row>
        <row r="51">
          <cell r="C51">
            <v>0.04281388348160822</v>
          </cell>
        </row>
        <row r="52">
          <cell r="C52">
            <v>2.6070851075196666</v>
          </cell>
        </row>
        <row r="53">
          <cell r="C53">
            <v>0.006630139171379476</v>
          </cell>
        </row>
        <row r="54">
          <cell r="C54">
            <v>0.09177568901032658</v>
          </cell>
        </row>
        <row r="55">
          <cell r="C55">
            <v>0.0009017237357851615</v>
          </cell>
        </row>
        <row r="56">
          <cell r="C56">
            <v>50.35708071946552</v>
          </cell>
        </row>
        <row r="57">
          <cell r="C57">
            <v>0.471960924207087</v>
          </cell>
        </row>
        <row r="58">
          <cell r="C58">
            <v>2.456959767993144</v>
          </cell>
        </row>
        <row r="59">
          <cell r="C59">
            <v>0.09024382449249813</v>
          </cell>
        </row>
        <row r="60">
          <cell r="C60">
            <v>0.04740455670323609</v>
          </cell>
        </row>
        <row r="61">
          <cell r="C61">
            <v>0.6349564804918961</v>
          </cell>
        </row>
        <row r="62">
          <cell r="C62">
            <v>6.148724903687078</v>
          </cell>
        </row>
        <row r="63">
          <cell r="C63">
            <v>0</v>
          </cell>
        </row>
        <row r="64">
          <cell r="C64">
            <v>0.06645977043100093</v>
          </cell>
        </row>
        <row r="65">
          <cell r="C65">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
    </sheetNames>
    <sheetDataSet>
      <sheetData sheetId="0">
        <row r="10">
          <cell r="C10">
            <v>1.220479947775601</v>
          </cell>
        </row>
        <row r="11">
          <cell r="C11">
            <v>2.0425501586578063</v>
          </cell>
        </row>
        <row r="12">
          <cell r="C12">
            <v>0.0241531208919091</v>
          </cell>
        </row>
        <row r="13">
          <cell r="C13">
            <v>0.04315042183957036</v>
          </cell>
        </row>
        <row r="14">
          <cell r="C14">
            <v>0.24316303869024092</v>
          </cell>
        </row>
        <row r="15">
          <cell r="C15">
            <v>0.09210509295748069</v>
          </cell>
        </row>
        <row r="16">
          <cell r="C16">
            <v>0.359960256669026</v>
          </cell>
        </row>
        <row r="17">
          <cell r="C17">
            <v>0.4436944505934427</v>
          </cell>
        </row>
        <row r="18">
          <cell r="C18">
            <v>27.249809252958684</v>
          </cell>
        </row>
        <row r="20">
          <cell r="C20">
            <v>0.46199800485619696</v>
          </cell>
          <cell r="N20">
            <v>3.261884372513231</v>
          </cell>
        </row>
        <row r="21">
          <cell r="C21">
            <v>1.8864536940097445</v>
          </cell>
        </row>
        <row r="25">
          <cell r="C25">
            <v>55.77680563035721</v>
          </cell>
        </row>
        <row r="31">
          <cell r="C31">
            <v>3.360327525165807</v>
          </cell>
        </row>
        <row r="77">
          <cell r="C77">
            <v>5.053413411797454</v>
          </cell>
        </row>
        <row r="78">
          <cell r="C78">
            <v>4.024937728928061</v>
          </cell>
        </row>
        <row r="79">
          <cell r="C79">
            <v>0.008840318968083157</v>
          </cell>
        </row>
        <row r="80">
          <cell r="C80">
            <v>0.023404534282544135</v>
          </cell>
        </row>
        <row r="81">
          <cell r="C81">
            <v>3.936144294126264</v>
          </cell>
        </row>
        <row r="82">
          <cell r="C82">
            <v>0.3394294548244603</v>
          </cell>
        </row>
        <row r="83">
          <cell r="C83">
            <v>0.03019641712682196</v>
          </cell>
        </row>
        <row r="84">
          <cell r="C84">
            <v>0.0663691046198952</v>
          </cell>
        </row>
        <row r="85">
          <cell r="C85">
            <v>24.138166194741732</v>
          </cell>
          <cell r="P85">
            <v>1.0251276900683945</v>
          </cell>
        </row>
        <row r="86">
          <cell r="C86">
            <v>0.10169860579907225</v>
          </cell>
        </row>
        <row r="87">
          <cell r="C87">
            <v>0.04951210753519939</v>
          </cell>
        </row>
        <row r="88">
          <cell r="C88">
            <v>1.9921171483495939</v>
          </cell>
        </row>
        <row r="92">
          <cell r="C92">
            <v>54.67920178215532</v>
          </cell>
        </row>
        <row r="94">
          <cell r="C94">
            <v>2.2295180875224068</v>
          </cell>
        </row>
        <row r="98">
          <cell r="C98">
            <v>2.301923119154682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C11"/>
  <sheetViews>
    <sheetView tabSelected="1" zoomScalePageLayoutView="0" workbookViewId="0" topLeftCell="A1">
      <selection activeCell="A1" sqref="A1"/>
    </sheetView>
  </sheetViews>
  <sheetFormatPr defaultColWidth="11.421875" defaultRowHeight="12.75"/>
  <cols>
    <col min="1" max="1" width="21.7109375" style="62" customWidth="1"/>
    <col min="2" max="17" width="8.7109375" style="62" customWidth="1"/>
    <col min="18" max="16384" width="11.421875" style="62" customWidth="1"/>
  </cols>
  <sheetData>
    <row r="1" spans="1:29" ht="12.75">
      <c r="A1" s="45" t="s">
        <v>108</v>
      </c>
      <c r="Z1" s="28">
        <f aca="true" t="shared" si="0" ref="Z1:AC3">O4/N4-1</f>
        <v>-0.02842027219144927</v>
      </c>
      <c r="AA1" s="28">
        <f t="shared" si="0"/>
        <v>-0.008371954286314542</v>
      </c>
      <c r="AB1" s="28">
        <f t="shared" si="0"/>
        <v>-0.04967110007849984</v>
      </c>
      <c r="AC1" s="28">
        <f t="shared" si="0"/>
        <v>-0.011116673760584561</v>
      </c>
    </row>
    <row r="2" spans="1:29" ht="12.75">
      <c r="A2" s="45"/>
      <c r="Q2" s="63" t="s">
        <v>50</v>
      </c>
      <c r="Z2" s="28">
        <f t="shared" si="0"/>
        <v>-0.09042270918045658</v>
      </c>
      <c r="AA2" s="28">
        <f t="shared" si="0"/>
        <v>-0.08126358056656657</v>
      </c>
      <c r="AB2" s="28">
        <f t="shared" si="0"/>
        <v>-0.10901507090082385</v>
      </c>
      <c r="AC2" s="28">
        <f t="shared" si="0"/>
        <v>-0.11587123191248672</v>
      </c>
    </row>
    <row r="3" spans="1:29" ht="12.75">
      <c r="A3" s="64"/>
      <c r="B3" s="46">
        <v>1998</v>
      </c>
      <c r="C3" s="46">
        <v>1999</v>
      </c>
      <c r="D3" s="46">
        <v>2000</v>
      </c>
      <c r="E3" s="46">
        <v>2001</v>
      </c>
      <c r="F3" s="46">
        <v>2002</v>
      </c>
      <c r="G3" s="46">
        <v>2003</v>
      </c>
      <c r="H3" s="46">
        <v>2004</v>
      </c>
      <c r="I3" s="47">
        <v>2005</v>
      </c>
      <c r="J3" s="47">
        <v>2006</v>
      </c>
      <c r="K3" s="47" t="s">
        <v>96</v>
      </c>
      <c r="L3" s="47">
        <v>2008</v>
      </c>
      <c r="M3" s="47">
        <v>2009</v>
      </c>
      <c r="N3" s="47">
        <v>2010</v>
      </c>
      <c r="O3" s="47">
        <v>2011</v>
      </c>
      <c r="P3" s="47">
        <v>2012</v>
      </c>
      <c r="Q3" s="47">
        <v>2013</v>
      </c>
      <c r="R3" s="47">
        <v>2014</v>
      </c>
      <c r="S3" s="47">
        <v>2015</v>
      </c>
      <c r="Z3" s="28">
        <f t="shared" si="0"/>
        <v>0.034529499882388626</v>
      </c>
      <c r="AA3" s="28">
        <f t="shared" si="0"/>
        <v>0.01550571046908833</v>
      </c>
      <c r="AB3" s="28">
        <f t="shared" si="0"/>
        <v>-0.0015684470858949862</v>
      </c>
      <c r="AC3" s="28">
        <f t="shared" si="0"/>
        <v>0.006509505531423265</v>
      </c>
    </row>
    <row r="4" spans="1:19" ht="24.75">
      <c r="A4" s="65" t="s">
        <v>51</v>
      </c>
      <c r="B4" s="66">
        <v>379.6490572</v>
      </c>
      <c r="C4" s="66">
        <v>380.62172</v>
      </c>
      <c r="D4" s="66">
        <v>380.110456</v>
      </c>
      <c r="E4" s="66">
        <v>363.26159359999997</v>
      </c>
      <c r="F4" s="66">
        <v>402.6018084</v>
      </c>
      <c r="G4" s="66">
        <v>415.47692440000003</v>
      </c>
      <c r="H4" s="66">
        <v>434.16409439999995</v>
      </c>
      <c r="I4" s="66">
        <v>437.89155709999994</v>
      </c>
      <c r="J4" s="66">
        <v>452.94352280000004</v>
      </c>
      <c r="K4" s="66">
        <v>493.5367621</v>
      </c>
      <c r="L4" s="67">
        <v>494.1573979</v>
      </c>
      <c r="M4" s="67">
        <v>494.66228949999993</v>
      </c>
      <c r="N4" s="67">
        <v>496.6103317000001</v>
      </c>
      <c r="O4" s="67">
        <v>482.49653090000015</v>
      </c>
      <c r="P4" s="68">
        <v>478.457092</v>
      </c>
      <c r="Q4" s="68">
        <v>454.69160189999997</v>
      </c>
      <c r="R4" s="68">
        <v>449.6369437000001</v>
      </c>
      <c r="S4" s="68">
        <v>438.3300922</v>
      </c>
    </row>
    <row r="5" spans="1:19" ht="12">
      <c r="A5" s="64" t="s">
        <v>0</v>
      </c>
      <c r="B5" s="66">
        <v>88.3718</v>
      </c>
      <c r="C5" s="66">
        <v>95.59880000000001</v>
      </c>
      <c r="D5" s="66">
        <v>100.71050000000001</v>
      </c>
      <c r="E5" s="66">
        <v>98.91750000000002</v>
      </c>
      <c r="F5" s="66">
        <v>99.93940000000002</v>
      </c>
      <c r="G5" s="66">
        <v>99.51260000000002</v>
      </c>
      <c r="H5" s="66">
        <v>94.7490324</v>
      </c>
      <c r="I5" s="66">
        <v>102.4377662</v>
      </c>
      <c r="J5" s="66">
        <v>102.35298480000002</v>
      </c>
      <c r="K5" s="66">
        <v>96.0464637</v>
      </c>
      <c r="L5" s="67">
        <v>102.59173759999999</v>
      </c>
      <c r="M5" s="67">
        <v>99.1863378</v>
      </c>
      <c r="N5" s="67">
        <v>90.160048</v>
      </c>
      <c r="O5" s="67">
        <v>82.0075322</v>
      </c>
      <c r="P5" s="66">
        <v>75.3433065</v>
      </c>
      <c r="Q5" s="66">
        <v>67.1297506</v>
      </c>
      <c r="R5" s="66">
        <v>59.3513437</v>
      </c>
      <c r="S5" s="66">
        <v>53.643559200000006</v>
      </c>
    </row>
    <row r="6" spans="1:19" ht="12">
      <c r="A6" s="64" t="s">
        <v>1</v>
      </c>
      <c r="B6" s="66">
        <v>85.2962</v>
      </c>
      <c r="C6" s="66">
        <v>96.62180000000002</v>
      </c>
      <c r="D6" s="66">
        <v>105.53620000000001</v>
      </c>
      <c r="E6" s="66">
        <v>107.10370000000002</v>
      </c>
      <c r="F6" s="66">
        <v>117.50530000000002</v>
      </c>
      <c r="G6" s="66">
        <v>138.7815</v>
      </c>
      <c r="H6" s="66">
        <v>157.0085</v>
      </c>
      <c r="I6" s="66">
        <v>180.67040310000002</v>
      </c>
      <c r="J6" s="66">
        <v>203.52876170000002</v>
      </c>
      <c r="K6" s="66">
        <v>229.23736495000003</v>
      </c>
      <c r="L6" s="67">
        <v>311.4570375</v>
      </c>
      <c r="M6" s="67">
        <v>337.0932465</v>
      </c>
      <c r="N6" s="67">
        <v>348.6877088</v>
      </c>
      <c r="O6" s="67">
        <v>360.727721</v>
      </c>
      <c r="P6" s="66">
        <v>366.3210606</v>
      </c>
      <c r="Q6" s="66">
        <v>365.7465054</v>
      </c>
      <c r="R6" s="66">
        <v>368.12733430000003</v>
      </c>
      <c r="S6" s="66">
        <v>371.22791589999997</v>
      </c>
    </row>
    <row r="8" spans="1:8" ht="81" customHeight="1">
      <c r="A8" s="69" t="s">
        <v>54</v>
      </c>
      <c r="B8" s="69"/>
      <c r="C8" s="69"/>
      <c r="D8" s="69"/>
      <c r="E8" s="69"/>
      <c r="F8" s="69"/>
      <c r="G8" s="69"/>
      <c r="H8" s="69"/>
    </row>
    <row r="9" spans="1:8" ht="12">
      <c r="A9" s="69"/>
      <c r="B9" s="69"/>
      <c r="C9" s="69"/>
      <c r="D9" s="69"/>
      <c r="E9" s="69"/>
      <c r="F9" s="69"/>
      <c r="G9" s="69"/>
      <c r="H9" s="69"/>
    </row>
    <row r="10" spans="1:8" ht="15" customHeight="1">
      <c r="A10" s="69" t="s">
        <v>104</v>
      </c>
      <c r="B10" s="69"/>
      <c r="C10" s="69"/>
      <c r="D10" s="69"/>
      <c r="E10" s="69"/>
      <c r="F10" s="69"/>
      <c r="G10" s="69"/>
      <c r="H10" s="69"/>
    </row>
    <row r="11" spans="1:8" ht="32.25" customHeight="1">
      <c r="A11" s="69" t="s">
        <v>103</v>
      </c>
      <c r="B11" s="69"/>
      <c r="C11" s="69"/>
      <c r="D11" s="69"/>
      <c r="E11" s="69"/>
      <c r="F11" s="69"/>
      <c r="G11" s="69"/>
      <c r="H11" s="69"/>
    </row>
  </sheetData>
  <sheetProtection/>
  <mergeCells count="4">
    <mergeCell ref="A8:H8"/>
    <mergeCell ref="A9:H9"/>
    <mergeCell ref="A10:H10"/>
    <mergeCell ref="A11:H11"/>
  </mergeCells>
  <printOptions/>
  <pageMargins left="0.7874015748031497" right="0.7874015748031497" top="0.984251968503937" bottom="0.984251968503937" header="0.5118110236220472" footer="0.5118110236220472"/>
  <pageSetup fitToHeight="1" fitToWidth="1" horizontalDpi="600" verticalDpi="600" orientation="landscape" paperSize="9" scale="81" r:id="rId2"/>
  <drawing r:id="rId1"/>
</worksheet>
</file>

<file path=xl/worksheets/sheet10.xml><?xml version="1.0" encoding="utf-8"?>
<worksheet xmlns="http://schemas.openxmlformats.org/spreadsheetml/2006/main" xmlns:r="http://schemas.openxmlformats.org/officeDocument/2006/relationships">
  <sheetPr>
    <tabColor rgb="FF92D050"/>
  </sheetPr>
  <dimension ref="A2:K23"/>
  <sheetViews>
    <sheetView zoomScalePageLayoutView="0" workbookViewId="0" topLeftCell="A1">
      <selection activeCell="A2" sqref="A2"/>
    </sheetView>
  </sheetViews>
  <sheetFormatPr defaultColWidth="11.421875" defaultRowHeight="12.75"/>
  <cols>
    <col min="1" max="1" width="38.00390625" style="9" customWidth="1"/>
    <col min="2" max="2" width="19.00390625" style="9" customWidth="1"/>
    <col min="3" max="3" width="17.57421875" style="9" customWidth="1"/>
    <col min="4" max="4" width="16.8515625" style="9" customWidth="1"/>
    <col min="5" max="5" width="17.57421875" style="9" customWidth="1"/>
    <col min="6" max="6" width="12.28125" style="9" customWidth="1"/>
    <col min="7" max="7" width="19.8515625" style="8" customWidth="1"/>
    <col min="8" max="8" width="13.7109375" style="8" customWidth="1"/>
    <col min="9" max="9" width="14.421875" style="8" customWidth="1"/>
    <col min="10" max="12" width="11.421875" style="8" customWidth="1"/>
    <col min="13" max="16384" width="11.421875" style="9" customWidth="1"/>
  </cols>
  <sheetData>
    <row r="2" spans="1:5" ht="12.75">
      <c r="A2" s="34" t="s">
        <v>90</v>
      </c>
      <c r="B2" s="34"/>
      <c r="C2" s="34"/>
      <c r="D2" s="1"/>
      <c r="E2" s="1"/>
    </row>
    <row r="3" spans="1:5" ht="12">
      <c r="A3" s="1"/>
      <c r="B3" s="1"/>
      <c r="C3" s="1"/>
      <c r="D3" s="1"/>
      <c r="E3" s="1"/>
    </row>
    <row r="4" spans="1:11" ht="27">
      <c r="A4" s="2"/>
      <c r="B4" s="35" t="s">
        <v>78</v>
      </c>
      <c r="C4" s="35" t="s">
        <v>5</v>
      </c>
      <c r="D4" s="35" t="s">
        <v>79</v>
      </c>
      <c r="E4" s="35" t="s">
        <v>6</v>
      </c>
      <c r="G4" s="37"/>
      <c r="H4" s="38"/>
      <c r="I4" s="38"/>
      <c r="J4" s="38"/>
      <c r="K4" s="38"/>
    </row>
    <row r="5" spans="1:11" ht="12">
      <c r="A5" s="2" t="s">
        <v>4</v>
      </c>
      <c r="B5" s="52">
        <v>891400</v>
      </c>
      <c r="C5" s="52">
        <v>912800</v>
      </c>
      <c r="D5" s="52">
        <v>900100</v>
      </c>
      <c r="E5" s="52">
        <v>883800</v>
      </c>
      <c r="G5" s="43"/>
      <c r="H5" s="44"/>
      <c r="I5" s="38"/>
      <c r="J5" s="38"/>
      <c r="K5" s="38"/>
    </row>
    <row r="6" spans="1:11" ht="18" customHeight="1">
      <c r="A6" s="54" t="s">
        <v>75</v>
      </c>
      <c r="B6" s="42">
        <v>407700</v>
      </c>
      <c r="C6" s="42">
        <v>415300</v>
      </c>
      <c r="D6" s="42">
        <v>408800</v>
      </c>
      <c r="E6" s="42">
        <v>414700</v>
      </c>
      <c r="G6" s="40"/>
      <c r="H6" s="41"/>
      <c r="I6" s="41"/>
      <c r="J6" s="41"/>
      <c r="K6" s="39"/>
    </row>
    <row r="7" spans="1:6" ht="87" customHeight="1">
      <c r="A7" s="193" t="s">
        <v>107</v>
      </c>
      <c r="B7" s="194"/>
      <c r="C7" s="194"/>
      <c r="D7" s="194"/>
      <c r="E7" s="194"/>
      <c r="F7" s="36"/>
    </row>
    <row r="9" spans="3:5" ht="12">
      <c r="C9" s="49"/>
      <c r="D9" s="50"/>
      <c r="E9" s="50"/>
    </row>
    <row r="10" spans="1:6" ht="12">
      <c r="A10" s="8"/>
      <c r="B10" s="8"/>
      <c r="C10" s="8"/>
      <c r="D10" s="51"/>
      <c r="E10" s="8"/>
      <c r="F10" s="8"/>
    </row>
    <row r="11" spans="1:6" ht="12">
      <c r="A11" s="8"/>
      <c r="B11" s="8"/>
      <c r="C11" s="8"/>
      <c r="D11" s="51"/>
      <c r="E11" s="8"/>
      <c r="F11" s="8"/>
    </row>
    <row r="12" spans="1:7" ht="12">
      <c r="A12" s="8"/>
      <c r="B12" s="56"/>
      <c r="C12" s="8"/>
      <c r="D12" s="8"/>
      <c r="E12" s="51"/>
      <c r="F12" s="8"/>
      <c r="G12" s="51"/>
    </row>
    <row r="13" spans="1:6" ht="12">
      <c r="A13" s="57"/>
      <c r="B13" s="58"/>
      <c r="C13" s="58"/>
      <c r="D13" s="58"/>
      <c r="E13" s="8"/>
      <c r="F13" s="8"/>
    </row>
    <row r="14" spans="1:6" ht="12">
      <c r="A14" s="8"/>
      <c r="B14" s="8"/>
      <c r="C14" s="8"/>
      <c r="D14" s="8"/>
      <c r="E14" s="8"/>
      <c r="F14" s="8"/>
    </row>
    <row r="15" spans="1:6" ht="12">
      <c r="A15" s="8"/>
      <c r="B15" s="59"/>
      <c r="C15" s="59"/>
      <c r="D15" s="59"/>
      <c r="E15" s="59"/>
      <c r="F15" s="8"/>
    </row>
    <row r="16" spans="1:6" ht="12">
      <c r="A16" s="8"/>
      <c r="B16" s="60"/>
      <c r="C16" s="60"/>
      <c r="D16" s="60"/>
      <c r="E16" s="60"/>
      <c r="F16" s="8"/>
    </row>
    <row r="17" spans="1:6" ht="12">
      <c r="A17" s="8"/>
      <c r="B17" s="8"/>
      <c r="C17" s="8"/>
      <c r="D17" s="8"/>
      <c r="E17" s="8"/>
      <c r="F17" s="8"/>
    </row>
    <row r="18" spans="1:6" ht="12">
      <c r="A18" s="8"/>
      <c r="B18" s="8"/>
      <c r="C18" s="8"/>
      <c r="D18" s="8"/>
      <c r="E18" s="8"/>
      <c r="F18" s="8"/>
    </row>
    <row r="19" spans="1:6" ht="12">
      <c r="A19" s="8"/>
      <c r="B19" s="8"/>
      <c r="C19" s="8"/>
      <c r="D19" s="8"/>
      <c r="E19" s="8"/>
      <c r="F19" s="8"/>
    </row>
    <row r="22" spans="3:5" ht="12">
      <c r="C22" s="32"/>
      <c r="D22" s="32"/>
      <c r="E22" s="32"/>
    </row>
    <row r="23" spans="3:5" ht="12">
      <c r="C23" s="32"/>
      <c r="D23" s="32"/>
      <c r="E23" s="32"/>
    </row>
  </sheetData>
  <sheetProtection/>
  <mergeCells count="1">
    <mergeCell ref="A7:E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Q13"/>
  <sheetViews>
    <sheetView zoomScalePageLayoutView="0" workbookViewId="0" topLeftCell="A1">
      <selection activeCell="A1" sqref="A1"/>
    </sheetView>
  </sheetViews>
  <sheetFormatPr defaultColWidth="11.421875" defaultRowHeight="12.75"/>
  <cols>
    <col min="1" max="1" width="73.7109375" style="70" customWidth="1"/>
    <col min="2" max="2" width="15.140625" style="70" customWidth="1"/>
    <col min="3" max="3" width="16.7109375" style="70" customWidth="1"/>
    <col min="4" max="4" width="15.421875" style="70" customWidth="1"/>
    <col min="5" max="5" width="9.140625" style="70" customWidth="1"/>
    <col min="6" max="6" width="15.8515625" style="70" customWidth="1"/>
    <col min="7" max="7" width="12.57421875" style="70" customWidth="1"/>
    <col min="8" max="8" width="13.8515625" style="70" customWidth="1"/>
    <col min="9" max="9" width="14.28125" style="70" customWidth="1"/>
    <col min="10" max="12" width="13.140625" style="70" bestFit="1" customWidth="1"/>
    <col min="13" max="13" width="13.57421875" style="70" bestFit="1" customWidth="1"/>
    <col min="14" max="14" width="13.140625" style="70" bestFit="1" customWidth="1"/>
    <col min="15" max="16384" width="10.8515625" style="70" customWidth="1"/>
  </cols>
  <sheetData>
    <row r="1" spans="1:4" ht="12.75">
      <c r="A1" s="77" t="s">
        <v>109</v>
      </c>
      <c r="B1" s="77"/>
      <c r="C1" s="77"/>
      <c r="D1" s="77"/>
    </row>
    <row r="2" spans="1:4" ht="12.75">
      <c r="A2" s="77"/>
      <c r="B2" s="77"/>
      <c r="C2" s="77"/>
      <c r="D2" s="77"/>
    </row>
    <row r="3" spans="1:17" ht="12.75">
      <c r="A3" s="71"/>
      <c r="B3" s="27" t="s">
        <v>91</v>
      </c>
      <c r="C3" s="27" t="s">
        <v>92</v>
      </c>
      <c r="D3" s="27" t="s">
        <v>93</v>
      </c>
      <c r="E3" s="27" t="s">
        <v>29</v>
      </c>
      <c r="F3" s="27" t="s">
        <v>28</v>
      </c>
      <c r="G3" s="27" t="s">
        <v>27</v>
      </c>
      <c r="H3" s="27" t="s">
        <v>26</v>
      </c>
      <c r="I3" s="27" t="s">
        <v>77</v>
      </c>
      <c r="J3" s="27" t="s">
        <v>30</v>
      </c>
      <c r="K3" s="27" t="s">
        <v>31</v>
      </c>
      <c r="L3" s="27" t="s">
        <v>32</v>
      </c>
      <c r="M3" s="27" t="s">
        <v>33</v>
      </c>
      <c r="N3" s="27" t="s">
        <v>34</v>
      </c>
      <c r="O3" s="27" t="s">
        <v>40</v>
      </c>
      <c r="P3" s="27" t="s">
        <v>52</v>
      </c>
      <c r="Q3" s="27" t="s">
        <v>58</v>
      </c>
    </row>
    <row r="4" spans="1:17" ht="12">
      <c r="A4" s="72" t="s">
        <v>76</v>
      </c>
      <c r="B4" s="73">
        <v>745100</v>
      </c>
      <c r="C4" s="73">
        <v>740500</v>
      </c>
      <c r="D4" s="73">
        <v>781600</v>
      </c>
      <c r="E4" s="73">
        <v>791700</v>
      </c>
      <c r="F4" s="73">
        <v>863500</v>
      </c>
      <c r="G4" s="73">
        <v>900400</v>
      </c>
      <c r="H4" s="73">
        <v>949500</v>
      </c>
      <c r="I4" s="73">
        <v>1012300</v>
      </c>
      <c r="J4" s="73">
        <v>1038100</v>
      </c>
      <c r="K4" s="73">
        <v>1062700</v>
      </c>
      <c r="L4" s="73">
        <v>1078100</v>
      </c>
      <c r="M4" s="73">
        <v>1036800</v>
      </c>
      <c r="N4" s="73">
        <v>996500</v>
      </c>
      <c r="O4" s="73">
        <v>958700</v>
      </c>
      <c r="P4" s="73">
        <v>938400</v>
      </c>
      <c r="Q4" s="53">
        <v>914900</v>
      </c>
    </row>
    <row r="5" spans="1:9" s="1" customFormat="1" ht="12">
      <c r="A5" s="74" t="s">
        <v>110</v>
      </c>
      <c r="B5" s="3">
        <v>137700</v>
      </c>
      <c r="C5" s="3">
        <v>141800</v>
      </c>
      <c r="D5" s="3">
        <v>155100</v>
      </c>
      <c r="E5" s="3">
        <v>166700</v>
      </c>
      <c r="F5" s="3">
        <v>182800</v>
      </c>
      <c r="G5" s="3">
        <v>211300</v>
      </c>
      <c r="H5" s="3">
        <v>232600</v>
      </c>
      <c r="I5" s="3">
        <v>263800</v>
      </c>
    </row>
    <row r="6" spans="1:17" s="1" customFormat="1" ht="12">
      <c r="A6" s="75"/>
      <c r="B6" s="3"/>
      <c r="C6" s="3"/>
      <c r="D6" s="3"/>
      <c r="E6" s="3"/>
      <c r="F6" s="3"/>
      <c r="G6" s="3"/>
      <c r="H6" s="3"/>
      <c r="I6" s="11"/>
      <c r="J6" s="53">
        <v>330500</v>
      </c>
      <c r="K6" s="53">
        <v>361100</v>
      </c>
      <c r="L6" s="53">
        <v>389500</v>
      </c>
      <c r="M6" s="53">
        <v>403400</v>
      </c>
      <c r="N6" s="53">
        <v>413300</v>
      </c>
      <c r="O6" s="53">
        <v>416800</v>
      </c>
      <c r="P6" s="53">
        <v>414000</v>
      </c>
      <c r="Q6" s="53">
        <v>415300</v>
      </c>
    </row>
    <row r="8" spans="1:4" ht="65.25" customHeight="1">
      <c r="A8" s="76" t="s">
        <v>80</v>
      </c>
      <c r="B8" s="76"/>
      <c r="C8" s="76"/>
      <c r="D8" s="76"/>
    </row>
    <row r="9" spans="1:4" ht="45.75" customHeight="1">
      <c r="A9" s="76" t="s">
        <v>55</v>
      </c>
      <c r="B9" s="76"/>
      <c r="C9" s="76"/>
      <c r="D9" s="76"/>
    </row>
    <row r="10" spans="1:4" ht="12">
      <c r="A10" s="76" t="s">
        <v>81</v>
      </c>
      <c r="B10" s="76"/>
      <c r="C10" s="76"/>
      <c r="D10" s="76"/>
    </row>
    <row r="11" spans="1:4" ht="48" customHeight="1">
      <c r="A11" s="76" t="s">
        <v>82</v>
      </c>
      <c r="B11" s="76"/>
      <c r="C11" s="76"/>
      <c r="D11" s="76"/>
    </row>
    <row r="12" spans="1:4" ht="12">
      <c r="A12" s="78"/>
      <c r="B12" s="78"/>
      <c r="C12" s="78"/>
      <c r="D12" s="78"/>
    </row>
    <row r="13" spans="1:4" ht="12">
      <c r="A13" s="78"/>
      <c r="B13" s="78"/>
      <c r="C13" s="78"/>
      <c r="D13" s="78"/>
    </row>
  </sheetData>
  <sheetProtection/>
  <mergeCells count="5">
    <mergeCell ref="A5:A6"/>
    <mergeCell ref="A8:D8"/>
    <mergeCell ref="A9:D9"/>
    <mergeCell ref="A10:D10"/>
    <mergeCell ref="A11:D11"/>
  </mergeCells>
  <printOptions/>
  <pageMargins left="0.787401575" right="0.787401575" top="0.984251969" bottom="0.984251969" header="0.4921259845" footer="0.4921259845"/>
  <pageSetup fitToHeight="1" fitToWidth="1"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sheetPr>
    <tabColor rgb="FF92D050"/>
  </sheetPr>
  <dimension ref="A1:D12"/>
  <sheetViews>
    <sheetView zoomScalePageLayoutView="0" workbookViewId="0" topLeftCell="A1">
      <selection activeCell="A1" sqref="A1"/>
    </sheetView>
  </sheetViews>
  <sheetFormatPr defaultColWidth="11.421875" defaultRowHeight="12.75"/>
  <cols>
    <col min="1" max="1" width="30.57421875" style="62" customWidth="1"/>
    <col min="2" max="16384" width="11.421875" style="62" customWidth="1"/>
  </cols>
  <sheetData>
    <row r="1" spans="1:4" ht="12.75">
      <c r="A1" s="48" t="s">
        <v>83</v>
      </c>
      <c r="B1" s="84"/>
      <c r="C1" s="84"/>
      <c r="D1" s="84"/>
    </row>
    <row r="2" spans="1:4" ht="52.5" thickBot="1">
      <c r="A2" s="79" t="s">
        <v>36</v>
      </c>
      <c r="B2" s="80" t="s">
        <v>59</v>
      </c>
      <c r="C2" s="80" t="s">
        <v>61</v>
      </c>
      <c r="D2" s="81" t="s">
        <v>60</v>
      </c>
    </row>
    <row r="3" spans="1:4" ht="12">
      <c r="A3" s="82" t="s">
        <v>21</v>
      </c>
      <c r="B3" s="85">
        <v>207817100</v>
      </c>
      <c r="C3" s="86">
        <v>-1.934722844501091</v>
      </c>
      <c r="D3" s="87">
        <v>55.981002505469014</v>
      </c>
    </row>
    <row r="4" spans="1:4" ht="12">
      <c r="A4" s="82" t="s">
        <v>22</v>
      </c>
      <c r="B4" s="85">
        <v>36973900</v>
      </c>
      <c r="C4" s="86">
        <v>-3.9792227365555988</v>
      </c>
      <c r="D4" s="87">
        <v>9.959892561954529</v>
      </c>
    </row>
    <row r="5" spans="1:4" ht="12">
      <c r="A5" s="82" t="s">
        <v>20</v>
      </c>
      <c r="B5" s="85">
        <v>126437000</v>
      </c>
      <c r="C5" s="86">
        <v>7.419309582535183</v>
      </c>
      <c r="D5" s="87">
        <v>34.059131870206954</v>
      </c>
    </row>
    <row r="6" spans="1:4" ht="14.25" customHeight="1">
      <c r="A6" s="93" t="s">
        <v>53</v>
      </c>
      <c r="B6" s="88">
        <v>3640300</v>
      </c>
      <c r="C6" s="89">
        <v>11.06055908665149</v>
      </c>
      <c r="D6" s="87">
        <v>0.9806105629452959</v>
      </c>
    </row>
    <row r="7" spans="1:4" ht="13.5" thickBot="1">
      <c r="A7" s="83" t="s">
        <v>2</v>
      </c>
      <c r="B7" s="90">
        <v>371227900</v>
      </c>
      <c r="C7" s="91">
        <v>0.8422579121693863</v>
      </c>
      <c r="D7" s="92">
        <v>100</v>
      </c>
    </row>
    <row r="10" spans="1:4" ht="12">
      <c r="A10" s="94" t="s">
        <v>8</v>
      </c>
      <c r="B10" s="95"/>
      <c r="C10" s="95"/>
      <c r="D10" s="95"/>
    </row>
    <row r="11" spans="1:4" ht="12">
      <c r="A11" s="94" t="s">
        <v>56</v>
      </c>
      <c r="B11" s="95"/>
      <c r="C11" s="95"/>
      <c r="D11" s="95"/>
    </row>
    <row r="12" spans="1:4" ht="12">
      <c r="A12" s="96"/>
      <c r="B12" s="96"/>
      <c r="C12" s="96"/>
      <c r="D12" s="96"/>
    </row>
  </sheetData>
  <sheetProtection/>
  <mergeCells count="2">
    <mergeCell ref="A10:D10"/>
    <mergeCell ref="A11:D11"/>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F34"/>
  <sheetViews>
    <sheetView zoomScalePageLayoutView="0" workbookViewId="0" topLeftCell="A1">
      <selection activeCell="A1" sqref="A1:C1"/>
    </sheetView>
  </sheetViews>
  <sheetFormatPr defaultColWidth="11.421875" defaultRowHeight="12.75"/>
  <cols>
    <col min="1" max="1" width="42.140625" style="4" customWidth="1"/>
    <col min="2" max="2" width="10.57421875" style="4" bestFit="1" customWidth="1"/>
    <col min="3" max="3" width="12.7109375" style="4" customWidth="1"/>
    <col min="4" max="4" width="10.7109375" style="4" bestFit="1" customWidth="1"/>
    <col min="5" max="5" width="11.421875" style="4" customWidth="1"/>
    <col min="6" max="6" width="10.57421875" style="4" customWidth="1"/>
    <col min="7" max="7" width="30.28125" style="4" customWidth="1"/>
    <col min="8" max="8" width="11.140625" style="4" customWidth="1"/>
    <col min="9" max="9" width="10.140625" style="4" customWidth="1"/>
    <col min="10" max="10" width="11.140625" style="4" customWidth="1"/>
    <col min="11" max="11" width="10.421875" style="4" customWidth="1"/>
    <col min="12" max="12" width="11.421875" style="4" customWidth="1"/>
    <col min="13" max="13" width="10.7109375" style="4" customWidth="1"/>
    <col min="14" max="14" width="11.28125" style="4" customWidth="1"/>
    <col min="15" max="15" width="10.421875" style="4" customWidth="1"/>
    <col min="16" max="16" width="11.140625" style="4" customWidth="1"/>
    <col min="17" max="17" width="10.28125" style="4" customWidth="1"/>
    <col min="18" max="18" width="11.00390625" style="4" customWidth="1"/>
    <col min="19" max="19" width="10.421875" style="4" customWidth="1"/>
    <col min="20" max="20" width="10.8515625" style="4" customWidth="1"/>
    <col min="21" max="21" width="10.00390625" style="4" customWidth="1"/>
    <col min="22" max="16384" width="11.421875" style="4" customWidth="1"/>
  </cols>
  <sheetData>
    <row r="1" spans="1:6" ht="27" customHeight="1">
      <c r="A1" s="124" t="s">
        <v>84</v>
      </c>
      <c r="B1" s="124"/>
      <c r="C1" s="124"/>
      <c r="D1" s="5"/>
      <c r="E1" s="5"/>
      <c r="F1" s="5"/>
    </row>
    <row r="2" ht="12.75">
      <c r="C2" s="7"/>
    </row>
    <row r="3" ht="12.75">
      <c r="C3" s="26"/>
    </row>
    <row r="4" spans="1:6" ht="43.5" customHeight="1">
      <c r="A4" s="125" t="s">
        <v>36</v>
      </c>
      <c r="B4" s="126" t="s">
        <v>48</v>
      </c>
      <c r="C4" s="127"/>
      <c r="D4" s="128" t="s">
        <v>25</v>
      </c>
      <c r="E4" s="126" t="s">
        <v>17</v>
      </c>
      <c r="F4" s="127"/>
    </row>
    <row r="5" spans="1:6" ht="14.25" customHeight="1">
      <c r="A5" s="129"/>
      <c r="B5" s="98"/>
      <c r="C5" s="99"/>
      <c r="D5" s="97" t="s">
        <v>10</v>
      </c>
      <c r="E5" s="98" t="s">
        <v>10</v>
      </c>
      <c r="F5" s="99"/>
    </row>
    <row r="6" spans="1:6" ht="14.25" customHeight="1">
      <c r="A6" s="130"/>
      <c r="B6" s="131">
        <v>2014</v>
      </c>
      <c r="C6" s="132">
        <v>2015</v>
      </c>
      <c r="D6" s="133" t="s">
        <v>62</v>
      </c>
      <c r="E6" s="132">
        <v>2014</v>
      </c>
      <c r="F6" s="134">
        <v>2015</v>
      </c>
    </row>
    <row r="7" spans="1:6" ht="12.75">
      <c r="A7" s="100" t="s">
        <v>23</v>
      </c>
      <c r="B7" s="101">
        <v>6920</v>
      </c>
      <c r="C7" s="102">
        <v>6790</v>
      </c>
      <c r="D7" s="103">
        <v>-1.8786127167630062</v>
      </c>
      <c r="E7" s="104">
        <v>27.1585557299843</v>
      </c>
      <c r="F7" s="105">
        <v>25.84697373429768</v>
      </c>
    </row>
    <row r="8" spans="1:6" ht="15" customHeight="1">
      <c r="A8" s="106" t="s">
        <v>24</v>
      </c>
      <c r="B8" s="135">
        <v>5590</v>
      </c>
      <c r="C8" s="136">
        <v>5480</v>
      </c>
      <c r="D8" s="107">
        <v>-1.9677996422182487</v>
      </c>
      <c r="E8" s="108">
        <v>21.93877551020408</v>
      </c>
      <c r="F8" s="109">
        <v>20.860296916634947</v>
      </c>
    </row>
    <row r="9" spans="1:6" ht="13.5" thickBot="1">
      <c r="A9" s="110" t="s">
        <v>9</v>
      </c>
      <c r="B9" s="137">
        <v>1330</v>
      </c>
      <c r="C9" s="138">
        <v>1310</v>
      </c>
      <c r="D9" s="111">
        <v>-1.5037593984962405</v>
      </c>
      <c r="E9" s="112">
        <v>5.21978021978022</v>
      </c>
      <c r="F9" s="113">
        <v>4.986676817662733</v>
      </c>
    </row>
    <row r="10" spans="1:6" ht="13.5" thickTop="1">
      <c r="A10" s="100" t="s">
        <v>20</v>
      </c>
      <c r="B10" s="101">
        <v>18560</v>
      </c>
      <c r="C10" s="102">
        <v>19480</v>
      </c>
      <c r="D10" s="103">
        <v>4.956896551724133</v>
      </c>
      <c r="E10" s="104">
        <v>72.8414442700157</v>
      </c>
      <c r="F10" s="105">
        <v>74.15302626570232</v>
      </c>
    </row>
    <row r="11" spans="1:6" ht="12.75">
      <c r="A11" s="114" t="s">
        <v>57</v>
      </c>
      <c r="B11" s="139">
        <v>11230</v>
      </c>
      <c r="C11" s="136">
        <v>11560</v>
      </c>
      <c r="D11" s="107">
        <v>2.9385574354407806</v>
      </c>
      <c r="E11" s="108">
        <v>44.07378335949764</v>
      </c>
      <c r="F11" s="109">
        <v>44.00456794822992</v>
      </c>
    </row>
    <row r="12" spans="1:6" ht="13.5" thickBot="1">
      <c r="A12" s="106" t="s">
        <v>18</v>
      </c>
      <c r="B12" s="135">
        <v>7330</v>
      </c>
      <c r="C12" s="136">
        <v>7920</v>
      </c>
      <c r="D12" s="107">
        <v>8.049113233287851</v>
      </c>
      <c r="E12" s="108">
        <v>28.767660910518057</v>
      </c>
      <c r="F12" s="109">
        <v>30.148458317472404</v>
      </c>
    </row>
    <row r="13" spans="1:6" ht="12.75">
      <c r="A13" s="115" t="s">
        <v>2</v>
      </c>
      <c r="B13" s="140">
        <v>25480</v>
      </c>
      <c r="C13" s="141">
        <v>26270</v>
      </c>
      <c r="D13" s="116">
        <v>3.10047095761381</v>
      </c>
      <c r="E13" s="117">
        <v>100</v>
      </c>
      <c r="F13" s="118">
        <v>100</v>
      </c>
    </row>
    <row r="14" spans="2:6" ht="12.75">
      <c r="B14" s="33"/>
      <c r="C14" s="33"/>
      <c r="D14" s="33"/>
      <c r="E14" s="33"/>
      <c r="F14" s="33"/>
    </row>
    <row r="15" spans="1:6" ht="27" customHeight="1">
      <c r="A15" s="119" t="s">
        <v>85</v>
      </c>
      <c r="B15" s="143"/>
      <c r="C15" s="143"/>
      <c r="D15" s="143"/>
      <c r="E15" s="143"/>
      <c r="F15" s="121"/>
    </row>
    <row r="16" spans="1:6" ht="12.75">
      <c r="A16" s="122" t="s">
        <v>97</v>
      </c>
      <c r="B16" s="144"/>
      <c r="C16" s="144"/>
      <c r="D16" s="144"/>
      <c r="E16" s="144"/>
      <c r="F16" s="33"/>
    </row>
    <row r="17" spans="1:6" ht="12.75">
      <c r="A17" s="145" t="s">
        <v>7</v>
      </c>
      <c r="B17" s="146"/>
      <c r="C17" s="146"/>
      <c r="D17" s="146"/>
      <c r="E17" s="146"/>
      <c r="F17" s="7"/>
    </row>
    <row r="18" spans="1:5" ht="12.75">
      <c r="A18" s="145" t="s">
        <v>86</v>
      </c>
      <c r="B18" s="146"/>
      <c r="C18" s="146"/>
      <c r="D18" s="146"/>
      <c r="E18" s="146"/>
    </row>
    <row r="19" ht="12.75"/>
    <row r="20" ht="12.75"/>
    <row r="21" ht="12.75"/>
    <row r="22" ht="12.75">
      <c r="B22" s="123"/>
    </row>
    <row r="23" ht="12.75">
      <c r="B23" s="123"/>
    </row>
    <row r="24" ht="12.75">
      <c r="B24" s="123"/>
    </row>
    <row r="25" ht="12.75">
      <c r="B25" s="123"/>
    </row>
    <row r="26" ht="12.75">
      <c r="B26" s="123"/>
    </row>
    <row r="27" ht="12.75">
      <c r="B27" s="123"/>
    </row>
    <row r="28" ht="12.75">
      <c r="B28" s="123"/>
    </row>
    <row r="34" ht="12">
      <c r="B34" s="70"/>
    </row>
  </sheetData>
  <sheetProtection/>
  <mergeCells count="7">
    <mergeCell ref="A15:E15"/>
    <mergeCell ref="A16:E16"/>
    <mergeCell ref="A1:C1"/>
    <mergeCell ref="B4:C5"/>
    <mergeCell ref="E4:F4"/>
    <mergeCell ref="E5:F5"/>
    <mergeCell ref="A4:A6"/>
  </mergeCells>
  <printOptions/>
  <pageMargins left="0.7874015748031497" right="0.7874015748031497" top="0.984251968503937" bottom="0.984251968503937" header="0.5118110236220472" footer="0.5118110236220472"/>
  <pageSetup fitToHeight="1" fitToWidth="1" horizontalDpi="600" verticalDpi="600" orientation="landscape" paperSize="9" scale="95"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A1:K17"/>
  <sheetViews>
    <sheetView zoomScalePageLayoutView="0" workbookViewId="0" topLeftCell="A1">
      <selection activeCell="A1" sqref="A1"/>
    </sheetView>
  </sheetViews>
  <sheetFormatPr defaultColWidth="11.421875" defaultRowHeight="12.75"/>
  <cols>
    <col min="1" max="1" width="28.140625" style="31" customWidth="1"/>
    <col min="2" max="2" width="8.28125" style="31" customWidth="1"/>
    <col min="3" max="3" width="11.00390625" style="31" customWidth="1"/>
    <col min="4" max="4" width="8.57421875" style="31" customWidth="1"/>
    <col min="5" max="5" width="11.57421875" style="31" customWidth="1"/>
    <col min="6" max="6" width="8.421875" style="31" customWidth="1"/>
    <col min="7" max="7" width="11.421875" style="31" customWidth="1"/>
    <col min="8" max="8" width="8.140625" style="31" customWidth="1"/>
    <col min="9" max="9" width="11.421875" style="31" customWidth="1"/>
    <col min="10" max="10" width="8.421875" style="31" customWidth="1"/>
    <col min="11" max="16384" width="11.421875" style="31" customWidth="1"/>
  </cols>
  <sheetData>
    <row r="1" spans="1:8" ht="12.75">
      <c r="A1" s="55" t="s">
        <v>87</v>
      </c>
      <c r="B1" s="55"/>
      <c r="C1" s="55"/>
      <c r="D1" s="55"/>
      <c r="E1" s="55"/>
      <c r="F1" s="55"/>
      <c r="G1" s="55"/>
      <c r="H1" s="55"/>
    </row>
    <row r="2" spans="1:8" ht="12.75">
      <c r="A2" s="55"/>
      <c r="B2" s="55"/>
      <c r="C2" s="55"/>
      <c r="D2" s="55"/>
      <c r="E2" s="55"/>
      <c r="F2" s="55"/>
      <c r="G2" s="55"/>
      <c r="H2" s="55"/>
    </row>
    <row r="3" spans="1:11" ht="12.75">
      <c r="A3" s="147"/>
      <c r="B3" s="148" t="s">
        <v>65</v>
      </c>
      <c r="C3" s="148"/>
      <c r="D3" s="148" t="s">
        <v>66</v>
      </c>
      <c r="E3" s="148"/>
      <c r="F3" s="148" t="s">
        <v>67</v>
      </c>
      <c r="G3" s="148"/>
      <c r="H3" s="148" t="s">
        <v>68</v>
      </c>
      <c r="I3" s="148"/>
      <c r="J3" s="148" t="s">
        <v>2</v>
      </c>
      <c r="K3" s="148"/>
    </row>
    <row r="4" spans="1:11" ht="44.25" customHeight="1">
      <c r="A4" s="147"/>
      <c r="B4" s="149" t="s">
        <v>69</v>
      </c>
      <c r="C4" s="149" t="s">
        <v>72</v>
      </c>
      <c r="D4" s="149" t="s">
        <v>69</v>
      </c>
      <c r="E4" s="149" t="s">
        <v>72</v>
      </c>
      <c r="F4" s="149" t="s">
        <v>69</v>
      </c>
      <c r="G4" s="149" t="s">
        <v>72</v>
      </c>
      <c r="H4" s="149" t="s">
        <v>69</v>
      </c>
      <c r="I4" s="149" t="s">
        <v>72</v>
      </c>
      <c r="J4" s="149" t="s">
        <v>69</v>
      </c>
      <c r="K4" s="149" t="s">
        <v>72</v>
      </c>
    </row>
    <row r="5" spans="1:11" ht="12">
      <c r="A5" s="150" t="s">
        <v>19</v>
      </c>
      <c r="B5" s="151">
        <v>59.50075850535278</v>
      </c>
      <c r="C5" s="151">
        <v>-3.141282631392322</v>
      </c>
      <c r="D5" s="151">
        <v>58.34412621262847</v>
      </c>
      <c r="E5" s="151">
        <v>-8.82001597004755</v>
      </c>
      <c r="F5" s="151">
        <v>34.224938200856144</v>
      </c>
      <c r="G5" s="151">
        <v>5.347248631537379</v>
      </c>
      <c r="H5" s="151">
        <v>0.0917085559593312</v>
      </c>
      <c r="I5" s="151">
        <v>-0.10928202924608868</v>
      </c>
      <c r="J5" s="151">
        <f>'[3]TAB'!$C$28</f>
        <v>50.394577148904276</v>
      </c>
      <c r="K5" s="151">
        <f>'[3]TAB'!$C$28-'[4]TAB'!$C$25</f>
        <v>-5.382228481452934</v>
      </c>
    </row>
    <row r="6" spans="1:11" ht="12">
      <c r="A6" s="150" t="s">
        <v>3</v>
      </c>
      <c r="B6" s="151">
        <v>8.390578064733884</v>
      </c>
      <c r="C6" s="151">
        <v>4.315256436483699</v>
      </c>
      <c r="D6" s="151">
        <v>3.0119458880482375</v>
      </c>
      <c r="E6" s="151">
        <v>1.9043027586916945</v>
      </c>
      <c r="F6" s="151">
        <v>7.863829482241824</v>
      </c>
      <c r="G6" s="151">
        <v>5.451843127535559</v>
      </c>
      <c r="H6" s="151">
        <v>0.08615961621943273</v>
      </c>
      <c r="I6" s="151">
        <v>-0.13971880279507454</v>
      </c>
      <c r="J6" s="151">
        <f>'[3]TAB'!$C$34</f>
        <v>7.593184283892746</v>
      </c>
      <c r="K6" s="151">
        <f>'[3]TAB'!$C$34-'[4]TAB'!$C$31</f>
        <v>4.232856758726939</v>
      </c>
    </row>
    <row r="7" spans="1:11" ht="12">
      <c r="A7" s="152" t="s">
        <v>42</v>
      </c>
      <c r="B7" s="151">
        <v>1.8424364556264667</v>
      </c>
      <c r="C7" s="151">
        <v>0.22914182790511006</v>
      </c>
      <c r="D7" s="151">
        <v>0.021867557080137386</v>
      </c>
      <c r="E7" s="151">
        <v>0.011257672610119946</v>
      </c>
      <c r="F7" s="151">
        <v>10.697118093338203</v>
      </c>
      <c r="G7" s="151">
        <v>0.1507717048522501</v>
      </c>
      <c r="H7" s="151">
        <v>2.3820858197323753</v>
      </c>
      <c r="I7" s="151">
        <v>-0.16609814133520384</v>
      </c>
      <c r="J7" s="151">
        <f>'[3]TAB'!$C$13+'[3]TAB'!$C$14+'[3]TAB'!$C$15+'[3]TAB'!$C$16</f>
        <v>4.593604443795765</v>
      </c>
      <c r="K7" s="151">
        <f>J7-(SUM('[4]TAB'!$C$10:$C$13))</f>
        <v>1.2632707946308779</v>
      </c>
    </row>
    <row r="8" spans="1:11" ht="12">
      <c r="A8" s="152" t="s">
        <v>16</v>
      </c>
      <c r="B8" s="151">
        <v>22.803465813212537</v>
      </c>
      <c r="C8" s="151">
        <v>-1.7212977726046716</v>
      </c>
      <c r="D8" s="151">
        <v>30.92002203941151</v>
      </c>
      <c r="E8" s="151">
        <v>6.650239766461716</v>
      </c>
      <c r="F8" s="151">
        <v>29.479564130639265</v>
      </c>
      <c r="G8" s="151">
        <v>-7.8571662156525015</v>
      </c>
      <c r="H8" s="151">
        <v>38.39655403894377</v>
      </c>
      <c r="I8" s="151">
        <v>5.650315767162468</v>
      </c>
      <c r="J8" s="151">
        <f>'[3]TAB'!$C$21</f>
        <v>25.983189323488077</v>
      </c>
      <c r="K8" s="151">
        <f>J8-'[4]TAB'!$C$18</f>
        <v>-1.2666199294706075</v>
      </c>
    </row>
    <row r="9" spans="1:11" ht="12">
      <c r="A9" s="152" t="s">
        <v>105</v>
      </c>
      <c r="B9" s="151">
        <v>0.0739347898426503</v>
      </c>
      <c r="C9" s="151">
        <v>-0.03865051798215259</v>
      </c>
      <c r="D9" s="151">
        <v>0.0004917951419302128</v>
      </c>
      <c r="E9" s="151">
        <v>-0.00020431156869105138</v>
      </c>
      <c r="F9" s="151">
        <v>0.7177086169962075</v>
      </c>
      <c r="G9" s="151">
        <v>-0.3100112803356474</v>
      </c>
      <c r="H9" s="151">
        <v>22.702821252690633</v>
      </c>
      <c r="I9" s="151">
        <v>10.24358271156886</v>
      </c>
      <c r="J9" s="151">
        <f>'[3]TAB'!$C$17+'[3]TAB'!$C$18</f>
        <v>0.5226455137956023</v>
      </c>
      <c r="K9" s="151">
        <f>J9-(SUM('[4]TAB'!$C$14:$C$15))</f>
        <v>0.1873773821478807</v>
      </c>
    </row>
    <row r="10" spans="1:11" ht="12">
      <c r="A10" s="152" t="s">
        <v>41</v>
      </c>
      <c r="B10" s="151">
        <v>1.555140211205416</v>
      </c>
      <c r="C10" s="151">
        <v>-0.1594398227316587</v>
      </c>
      <c r="D10" s="151">
        <v>0.32145243717312755</v>
      </c>
      <c r="E10" s="151">
        <v>-0.03104796626781503</v>
      </c>
      <c r="F10" s="151">
        <v>11.366890087097028</v>
      </c>
      <c r="G10" s="151">
        <v>-1.2300530155214897</v>
      </c>
      <c r="H10" s="151">
        <v>28.13491733738205</v>
      </c>
      <c r="I10" s="151">
        <v>-10.881231361565177</v>
      </c>
      <c r="J10" s="151">
        <f>'[3]TAB'!$C$22+'[3]TAB'!$C$23</f>
        <v>4.960785958017052</v>
      </c>
      <c r="K10" s="151">
        <f>J10-(SUM('[4]TAB'!$C$20:$C$21))</f>
        <v>2.6123342591511105</v>
      </c>
    </row>
    <row r="11" spans="1:11" ht="12">
      <c r="A11" s="152" t="s">
        <v>44</v>
      </c>
      <c r="B11" s="151">
        <v>1.3646430648035976</v>
      </c>
      <c r="C11" s="151">
        <v>-0.2173126731065369</v>
      </c>
      <c r="D11" s="151">
        <v>4.605047382227881</v>
      </c>
      <c r="E11" s="151">
        <v>0.9783793471096831</v>
      </c>
      <c r="F11" s="151">
        <v>1.453051902476879</v>
      </c>
      <c r="G11" s="151">
        <v>-0.43406158540461237</v>
      </c>
      <c r="H11" s="151">
        <v>1.095660295628702</v>
      </c>
      <c r="I11" s="151">
        <v>-0.39429956266622757</v>
      </c>
      <c r="J11" s="151">
        <f>'[3]TAB'!$C$24</f>
        <v>1.7127110268156018</v>
      </c>
      <c r="K11" s="151">
        <f>J11-'[4]TAB'!$C$21</f>
        <v>-0.17374266719414266</v>
      </c>
    </row>
    <row r="12" spans="1:11" ht="12">
      <c r="A12" s="152" t="s">
        <v>13</v>
      </c>
      <c r="B12" s="151">
        <v>0.018113289240526503</v>
      </c>
      <c r="C12" s="151">
        <v>0.008482703358634077</v>
      </c>
      <c r="D12" s="151">
        <v>0.0005843648386009634</v>
      </c>
      <c r="E12" s="151">
        <v>-0.0008965715446743938</v>
      </c>
      <c r="F12" s="151">
        <v>0.7217161233786266</v>
      </c>
      <c r="G12" s="151">
        <v>-0.8304119372535349</v>
      </c>
      <c r="H12" s="151">
        <v>4.110610265538277</v>
      </c>
      <c r="I12" s="151">
        <v>-2.795635756675275</v>
      </c>
      <c r="J12" s="151">
        <f>'[3]TAB'!$C$19</f>
        <v>0.29288093553721956</v>
      </c>
      <c r="K12" s="151">
        <f>J12-'[4]TAB'!$C$16</f>
        <v>-0.06707932113180642</v>
      </c>
    </row>
    <row r="13" spans="1:11" ht="12">
      <c r="A13" s="152" t="s">
        <v>14</v>
      </c>
      <c r="B13" s="151">
        <v>0.07182758160791591</v>
      </c>
      <c r="C13" s="151">
        <v>-0.4304755356569504</v>
      </c>
      <c r="D13" s="151">
        <v>0.6031409579958574</v>
      </c>
      <c r="E13" s="151">
        <v>0.061233350626145766</v>
      </c>
      <c r="F13" s="151">
        <v>0.3043768634165848</v>
      </c>
      <c r="G13" s="151">
        <v>0.10214039085900203</v>
      </c>
      <c r="H13" s="151">
        <v>0.8802552553013874</v>
      </c>
      <c r="I13" s="151">
        <v>0.1880760807571814</v>
      </c>
      <c r="J13" s="151">
        <f>'[3]TAB'!$C$20</f>
        <v>0.21012157689360025</v>
      </c>
      <c r="K13" s="151">
        <f>J13-'[4]TAB'!$C$17</f>
        <v>-0.23357287369984245</v>
      </c>
    </row>
    <row r="14" spans="1:11" ht="12">
      <c r="A14" s="152" t="s">
        <v>45</v>
      </c>
      <c r="B14" s="151">
        <v>4.379102224374208</v>
      </c>
      <c r="C14" s="151">
        <v>1.1555779857268176</v>
      </c>
      <c r="D14" s="151">
        <v>2.1713213654542614</v>
      </c>
      <c r="E14" s="151">
        <v>-0.7526002879305023</v>
      </c>
      <c r="F14" s="151">
        <v>3.170806499559248</v>
      </c>
      <c r="G14" s="151">
        <v>-0.390299820616383</v>
      </c>
      <c r="H14" s="151">
        <v>2.1192275626040384</v>
      </c>
      <c r="I14" s="151">
        <v>-1.595708905205465</v>
      </c>
      <c r="J14" s="151">
        <f>SUM('[3]TAB'!$C$35:$C$37)+SUM('[3]TAB'!$C$29:$C$33)+SUM('[3]TAB'!$C$25:$C$27)</f>
        <v>3.736299788860066</v>
      </c>
      <c r="K14" s="151">
        <f>J14-'[4]TAB'!$N$20</f>
        <v>0.4744154163468348</v>
      </c>
    </row>
    <row r="15" spans="1:11" ht="12.75">
      <c r="A15" s="153" t="s">
        <v>70</v>
      </c>
      <c r="B15" s="154">
        <v>100</v>
      </c>
      <c r="C15" s="155" t="s">
        <v>71</v>
      </c>
      <c r="D15" s="154">
        <v>100</v>
      </c>
      <c r="E15" s="155" t="s">
        <v>71</v>
      </c>
      <c r="F15" s="154">
        <v>100</v>
      </c>
      <c r="G15" s="155" t="s">
        <v>71</v>
      </c>
      <c r="H15" s="154">
        <v>100</v>
      </c>
      <c r="I15" s="155" t="s">
        <v>71</v>
      </c>
      <c r="J15" s="154">
        <v>100</v>
      </c>
      <c r="K15" s="155" t="s">
        <v>71</v>
      </c>
    </row>
    <row r="17" spans="1:7" ht="81" customHeight="1">
      <c r="A17" s="156" t="s">
        <v>106</v>
      </c>
      <c r="B17" s="156"/>
      <c r="C17" s="156"/>
      <c r="D17" s="156"/>
      <c r="E17" s="156"/>
      <c r="F17" s="156"/>
      <c r="G17" s="156"/>
    </row>
  </sheetData>
  <sheetProtection/>
  <mergeCells count="7">
    <mergeCell ref="J3:K3"/>
    <mergeCell ref="F3:G3"/>
    <mergeCell ref="H3:I3"/>
    <mergeCell ref="A3:A4"/>
    <mergeCell ref="A17:G17"/>
    <mergeCell ref="B3:C3"/>
    <mergeCell ref="D3:E3"/>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1:H12"/>
  <sheetViews>
    <sheetView zoomScalePageLayoutView="0" workbookViewId="0" topLeftCell="A1">
      <selection activeCell="A1" sqref="A1"/>
    </sheetView>
  </sheetViews>
  <sheetFormatPr defaultColWidth="11.421875" defaultRowHeight="12.75"/>
  <cols>
    <col min="1" max="1" width="22.8515625" style="62" customWidth="1"/>
    <col min="2" max="16384" width="11.421875" style="62" customWidth="1"/>
  </cols>
  <sheetData>
    <row r="1" spans="1:3" ht="12.75">
      <c r="A1" s="48" t="s">
        <v>95</v>
      </c>
      <c r="B1" s="84"/>
      <c r="C1" s="84"/>
    </row>
    <row r="2" spans="1:3" ht="12.75">
      <c r="A2" s="48"/>
      <c r="B2" s="84"/>
      <c r="C2" s="84"/>
    </row>
    <row r="3" spans="1:3" ht="52.5" thickBot="1">
      <c r="A3" s="157" t="s">
        <v>36</v>
      </c>
      <c r="B3" s="80" t="s">
        <v>74</v>
      </c>
      <c r="C3" s="80" t="s">
        <v>94</v>
      </c>
    </row>
    <row r="4" spans="1:8" ht="12">
      <c r="A4" s="158" t="s">
        <v>21</v>
      </c>
      <c r="B4" s="85">
        <v>222.31343486133767</v>
      </c>
      <c r="C4" s="86">
        <v>2.435680808442231</v>
      </c>
      <c r="E4" s="159"/>
      <c r="H4" s="159"/>
    </row>
    <row r="5" spans="1:8" ht="12">
      <c r="A5" s="158" t="s">
        <v>22</v>
      </c>
      <c r="B5" s="85">
        <v>281.04565893621606</v>
      </c>
      <c r="C5" s="86">
        <v>-4.72555834752042</v>
      </c>
      <c r="E5" s="159"/>
      <c r="H5" s="159"/>
    </row>
    <row r="6" spans="1:8" ht="12">
      <c r="A6" s="158" t="s">
        <v>20</v>
      </c>
      <c r="B6" s="85">
        <v>193.32318033915084</v>
      </c>
      <c r="C6" s="86">
        <v>1.0557826471175424</v>
      </c>
      <c r="E6" s="159"/>
      <c r="H6" s="159"/>
    </row>
    <row r="7" spans="1:8" ht="14.25" customHeight="1">
      <c r="A7" s="161" t="s">
        <v>53</v>
      </c>
      <c r="B7" s="88">
        <v>138.5844388050175</v>
      </c>
      <c r="C7" s="89">
        <v>20.59084198338377</v>
      </c>
      <c r="E7" s="159"/>
      <c r="H7" s="159"/>
    </row>
    <row r="8" spans="1:5" ht="13.5" thickBot="1">
      <c r="A8" s="160" t="s">
        <v>2</v>
      </c>
      <c r="B8" s="90">
        <v>215.58971840363924</v>
      </c>
      <c r="C8" s="162">
        <v>-0.8160691620463623</v>
      </c>
      <c r="E8" s="159"/>
    </row>
    <row r="10" spans="1:3" ht="12">
      <c r="A10" s="94" t="s">
        <v>8</v>
      </c>
      <c r="B10" s="95"/>
      <c r="C10" s="95"/>
    </row>
    <row r="11" spans="1:3" ht="24.75" customHeight="1">
      <c r="A11" s="94" t="s">
        <v>56</v>
      </c>
      <c r="B11" s="95"/>
      <c r="C11" s="95"/>
    </row>
    <row r="12" spans="1:3" ht="12">
      <c r="A12" s="96"/>
      <c r="B12" s="96"/>
      <c r="C12" s="96"/>
    </row>
  </sheetData>
  <sheetProtection/>
  <mergeCells count="2">
    <mergeCell ref="A11:C11"/>
    <mergeCell ref="A10:C10"/>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sheetPr>
  <dimension ref="A2:J37"/>
  <sheetViews>
    <sheetView zoomScalePageLayoutView="0" workbookViewId="0" topLeftCell="A1">
      <selection activeCell="A2" sqref="A2:C2"/>
    </sheetView>
  </sheetViews>
  <sheetFormatPr defaultColWidth="11.421875" defaultRowHeight="12.75"/>
  <cols>
    <col min="1" max="1" width="43.57421875" style="70" customWidth="1"/>
    <col min="2" max="2" width="14.00390625" style="70" customWidth="1"/>
    <col min="3" max="3" width="14.28125" style="70" customWidth="1"/>
    <col min="4" max="4" width="13.421875" style="70" customWidth="1"/>
    <col min="5" max="5" width="26.7109375" style="70" customWidth="1"/>
    <col min="6" max="7" width="10.8515625" style="70" customWidth="1"/>
    <col min="8" max="8" width="18.140625" style="70" customWidth="1"/>
    <col min="9" max="9" width="4.421875" style="70" customWidth="1"/>
    <col min="10" max="16384" width="10.8515625" style="70" customWidth="1"/>
  </cols>
  <sheetData>
    <row r="2" spans="1:5" ht="12">
      <c r="A2" s="61" t="s">
        <v>88</v>
      </c>
      <c r="B2" s="120"/>
      <c r="C2" s="120"/>
      <c r="D2" s="5"/>
      <c r="E2" s="5"/>
    </row>
    <row r="3" spans="1:5" ht="18" customHeight="1" thickBot="1">
      <c r="A3" s="170"/>
      <c r="B3" s="163"/>
      <c r="C3" s="163"/>
      <c r="D3" s="5"/>
      <c r="E3" s="5"/>
    </row>
    <row r="4" spans="1:5" ht="30" customHeight="1">
      <c r="A4" s="171" t="s">
        <v>12</v>
      </c>
      <c r="B4" s="172" t="s">
        <v>11</v>
      </c>
      <c r="C4" s="173"/>
      <c r="D4" s="14"/>
      <c r="E4" s="14"/>
    </row>
    <row r="5" spans="1:5" s="4" customFormat="1" ht="28.5" customHeight="1">
      <c r="A5" s="23" t="s">
        <v>38</v>
      </c>
      <c r="B5" s="174">
        <v>0.19</v>
      </c>
      <c r="C5" s="17"/>
      <c r="D5" s="15"/>
      <c r="E5" s="15"/>
    </row>
    <row r="6" spans="1:10" s="4" customFormat="1" ht="23.25" customHeight="1">
      <c r="A6" s="23" t="s">
        <v>46</v>
      </c>
      <c r="B6" s="174">
        <v>0.12</v>
      </c>
      <c r="C6" s="17"/>
      <c r="D6" s="15"/>
      <c r="H6" s="164"/>
      <c r="I6" s="164"/>
      <c r="J6" s="28"/>
    </row>
    <row r="7" spans="1:10" s="173" customFormat="1" ht="13.5" thickBot="1">
      <c r="A7" s="24" t="s">
        <v>39</v>
      </c>
      <c r="B7" s="30">
        <v>0.69</v>
      </c>
      <c r="C7" s="17"/>
      <c r="D7" s="170" t="s">
        <v>49</v>
      </c>
      <c r="H7" s="165"/>
      <c r="J7" s="175"/>
    </row>
    <row r="8" spans="1:10" s="173" customFormat="1" ht="12.75">
      <c r="A8" s="20"/>
      <c r="B8" s="20"/>
      <c r="C8" s="17"/>
      <c r="D8" s="170"/>
      <c r="H8" s="165"/>
      <c r="J8" s="175"/>
    </row>
    <row r="9" spans="1:10" s="17" customFormat="1" ht="12.75">
      <c r="A9" s="166" t="s">
        <v>47</v>
      </c>
      <c r="B9" s="20"/>
      <c r="C9" s="20"/>
      <c r="D9" s="16"/>
      <c r="H9" s="165"/>
      <c r="J9" s="28"/>
    </row>
    <row r="10" spans="1:10" s="17" customFormat="1" ht="23.25">
      <c r="A10" s="166" t="s">
        <v>64</v>
      </c>
      <c r="B10" s="20"/>
      <c r="C10" s="20"/>
      <c r="D10" s="16"/>
      <c r="H10" s="165"/>
      <c r="J10" s="28"/>
    </row>
    <row r="11" spans="1:10" s="17" customFormat="1" ht="12.75">
      <c r="A11" s="13"/>
      <c r="B11" s="167"/>
      <c r="C11" s="177"/>
      <c r="D11" s="16"/>
      <c r="H11" s="165"/>
      <c r="J11" s="28"/>
    </row>
    <row r="12" spans="1:10" s="17" customFormat="1" ht="12.75">
      <c r="A12" s="13"/>
      <c r="B12" s="167"/>
      <c r="C12" s="177"/>
      <c r="D12" s="18"/>
      <c r="H12" s="165"/>
      <c r="J12" s="28"/>
    </row>
    <row r="13" spans="1:10" s="20" customFormat="1" ht="12.75">
      <c r="A13" s="13"/>
      <c r="B13" s="167"/>
      <c r="C13" s="177"/>
      <c r="D13" s="19"/>
      <c r="H13" s="165"/>
      <c r="J13" s="28"/>
    </row>
    <row r="14" spans="1:10" s="20" customFormat="1" ht="12.75">
      <c r="A14" s="13"/>
      <c r="B14" s="167"/>
      <c r="C14" s="177"/>
      <c r="D14" s="19"/>
      <c r="H14" s="165"/>
      <c r="J14" s="28"/>
    </row>
    <row r="15" spans="1:10" s="20" customFormat="1" ht="12.75">
      <c r="A15" s="13"/>
      <c r="B15" s="167"/>
      <c r="C15" s="177"/>
      <c r="D15" s="19"/>
      <c r="H15" s="165"/>
      <c r="J15" s="28"/>
    </row>
    <row r="16" spans="1:10" s="20" customFormat="1" ht="12.75">
      <c r="A16" s="13"/>
      <c r="B16" s="167"/>
      <c r="C16" s="177"/>
      <c r="D16" s="19"/>
      <c r="H16" s="165"/>
      <c r="J16" s="28"/>
    </row>
    <row r="17" spans="1:10" s="20" customFormat="1" ht="12.75">
      <c r="A17" s="13"/>
      <c r="B17" s="167"/>
      <c r="C17" s="177"/>
      <c r="D17" s="21"/>
      <c r="H17" s="165"/>
      <c r="J17" s="28"/>
    </row>
    <row r="18" spans="1:10" s="20" customFormat="1" ht="12.75">
      <c r="A18" s="13"/>
      <c r="B18" s="167"/>
      <c r="C18" s="177"/>
      <c r="D18" s="21"/>
      <c r="E18" s="17"/>
      <c r="F18" s="17"/>
      <c r="H18" s="165"/>
      <c r="J18" s="28"/>
    </row>
    <row r="19" spans="1:10" s="20" customFormat="1" ht="12.75">
      <c r="A19" s="13"/>
      <c r="B19" s="167"/>
      <c r="C19" s="177"/>
      <c r="D19" s="19"/>
      <c r="E19" s="178"/>
      <c r="F19" s="178"/>
      <c r="H19" s="165"/>
      <c r="J19" s="28"/>
    </row>
    <row r="20" spans="1:10" s="20" customFormat="1" ht="12.75">
      <c r="A20" s="13"/>
      <c r="B20" s="167"/>
      <c r="C20" s="177"/>
      <c r="E20" s="179"/>
      <c r="F20" s="178"/>
      <c r="H20" s="165"/>
      <c r="J20" s="28"/>
    </row>
    <row r="21" spans="1:10" s="20" customFormat="1" ht="12.75">
      <c r="A21" s="13"/>
      <c r="B21" s="167"/>
      <c r="C21" s="177"/>
      <c r="E21" s="180"/>
      <c r="F21" s="178"/>
      <c r="H21" s="165"/>
      <c r="J21" s="28"/>
    </row>
    <row r="22" spans="1:10" s="20" customFormat="1" ht="12.75">
      <c r="A22" s="13"/>
      <c r="B22" s="167"/>
      <c r="C22" s="177"/>
      <c r="H22" s="165"/>
      <c r="J22" s="28"/>
    </row>
    <row r="23" spans="1:10" s="20" customFormat="1" ht="12.75">
      <c r="A23" s="13"/>
      <c r="B23" s="167"/>
      <c r="C23" s="177"/>
      <c r="E23" s="5"/>
      <c r="F23" s="5"/>
      <c r="H23" s="165"/>
      <c r="J23" s="28"/>
    </row>
    <row r="24" spans="1:10" s="20" customFormat="1" ht="16.5" customHeight="1">
      <c r="A24" s="13"/>
      <c r="B24" s="167"/>
      <c r="C24" s="177"/>
      <c r="E24" s="4"/>
      <c r="F24" s="7"/>
      <c r="H24" s="165"/>
      <c r="J24" s="28"/>
    </row>
    <row r="25" spans="1:10" s="17" customFormat="1" ht="27" customHeight="1">
      <c r="A25" s="25"/>
      <c r="B25" s="181"/>
      <c r="C25" s="182"/>
      <c r="E25" s="4"/>
      <c r="F25" s="7"/>
      <c r="H25" s="165"/>
      <c r="J25" s="28"/>
    </row>
    <row r="26" spans="1:10" s="178" customFormat="1" ht="21" customHeight="1">
      <c r="A26" s="183"/>
      <c r="B26" s="167"/>
      <c r="C26" s="177"/>
      <c r="E26" s="4"/>
      <c r="F26" s="7"/>
      <c r="H26" s="165"/>
      <c r="J26" s="175"/>
    </row>
    <row r="27" spans="1:10" s="178" customFormat="1" ht="12.75">
      <c r="A27" s="183"/>
      <c r="B27" s="167"/>
      <c r="C27" s="177"/>
      <c r="D27" s="179"/>
      <c r="E27" s="4"/>
      <c r="F27" s="7"/>
      <c r="H27" s="165"/>
      <c r="J27" s="175"/>
    </row>
    <row r="28" spans="1:10" s="178" customFormat="1" ht="28.5" customHeight="1">
      <c r="A28" s="176"/>
      <c r="B28" s="167"/>
      <c r="C28" s="177"/>
      <c r="D28" s="180"/>
      <c r="E28" s="4"/>
      <c r="F28" s="7"/>
      <c r="H28" s="165"/>
      <c r="J28" s="175"/>
    </row>
    <row r="29" spans="1:10" s="20" customFormat="1" ht="24" customHeight="1">
      <c r="A29" s="176"/>
      <c r="B29" s="167"/>
      <c r="C29" s="177"/>
      <c r="E29" s="4"/>
      <c r="F29" s="7"/>
      <c r="H29" s="165"/>
      <c r="J29" s="28"/>
    </row>
    <row r="30" spans="1:10" s="22" customFormat="1" ht="12.75">
      <c r="A30" s="13"/>
      <c r="B30" s="167"/>
      <c r="C30" s="177"/>
      <c r="E30" s="4"/>
      <c r="F30" s="7"/>
      <c r="H30" s="165"/>
      <c r="J30" s="29"/>
    </row>
    <row r="31" spans="1:6" s="20" customFormat="1" ht="12.75">
      <c r="A31" s="13"/>
      <c r="B31" s="167"/>
      <c r="C31" s="177"/>
      <c r="E31" s="4"/>
      <c r="F31" s="7"/>
    </row>
    <row r="32" spans="1:6" s="20" customFormat="1" ht="12.75">
      <c r="A32" s="13"/>
      <c r="B32" s="167"/>
      <c r="C32" s="177"/>
      <c r="E32" s="70"/>
      <c r="F32" s="70"/>
    </row>
    <row r="33" spans="1:3" ht="22.5" customHeight="1">
      <c r="A33" s="12"/>
      <c r="B33" s="184"/>
      <c r="C33" s="185"/>
    </row>
    <row r="34" spans="1:3" ht="12.75" customHeight="1">
      <c r="A34" s="13"/>
      <c r="B34" s="168"/>
      <c r="C34" s="13"/>
    </row>
    <row r="35" spans="1:3" ht="12">
      <c r="A35" s="13"/>
      <c r="B35" s="13"/>
      <c r="C35" s="169"/>
    </row>
    <row r="37" ht="12">
      <c r="B37" s="1"/>
    </row>
  </sheetData>
  <sheetProtection/>
  <mergeCells count="1">
    <mergeCell ref="A2:C2"/>
  </mergeCells>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Q45"/>
  <sheetViews>
    <sheetView zoomScalePageLayoutView="0" workbookViewId="0" topLeftCell="A1">
      <selection activeCell="A1" sqref="A1:F1"/>
    </sheetView>
  </sheetViews>
  <sheetFormatPr defaultColWidth="11.421875" defaultRowHeight="12.75"/>
  <cols>
    <col min="1" max="1" width="20.8515625" style="70" customWidth="1"/>
    <col min="2" max="5" width="15.140625" style="70" customWidth="1"/>
    <col min="6" max="7" width="12.57421875" style="70" bestFit="1" customWidth="1"/>
    <col min="8" max="8" width="10.8515625" style="70" customWidth="1"/>
    <col min="9" max="9" width="10.00390625" style="70" customWidth="1"/>
    <col min="10" max="16384" width="10.8515625" style="70" customWidth="1"/>
  </cols>
  <sheetData>
    <row r="1" spans="1:6" ht="12.75">
      <c r="A1" s="142" t="s">
        <v>112</v>
      </c>
      <c r="B1" s="120"/>
      <c r="C1" s="120"/>
      <c r="D1" s="120"/>
      <c r="E1" s="120"/>
      <c r="F1" s="120"/>
    </row>
    <row r="2" spans="1:6" ht="12">
      <c r="A2" s="189"/>
      <c r="B2" s="164"/>
      <c r="C2" s="164"/>
      <c r="D2" s="164"/>
      <c r="E2" s="164"/>
      <c r="F2" s="164"/>
    </row>
    <row r="3" spans="1:17" ht="12.75">
      <c r="A3" s="71"/>
      <c r="B3" s="6" t="s">
        <v>99</v>
      </c>
      <c r="C3" s="6" t="s">
        <v>100</v>
      </c>
      <c r="D3" s="6" t="s">
        <v>101</v>
      </c>
      <c r="E3" s="6" t="s">
        <v>102</v>
      </c>
      <c r="F3" s="6" t="s">
        <v>35</v>
      </c>
      <c r="G3" s="6" t="s">
        <v>27</v>
      </c>
      <c r="H3" s="10" t="s">
        <v>26</v>
      </c>
      <c r="I3" s="10" t="s">
        <v>98</v>
      </c>
      <c r="J3" s="10" t="s">
        <v>30</v>
      </c>
      <c r="K3" s="10" t="s">
        <v>31</v>
      </c>
      <c r="L3" s="10" t="s">
        <v>32</v>
      </c>
      <c r="M3" s="10" t="s">
        <v>33</v>
      </c>
      <c r="N3" s="10" t="s">
        <v>34</v>
      </c>
      <c r="O3" s="10" t="s">
        <v>40</v>
      </c>
      <c r="P3" s="10" t="s">
        <v>52</v>
      </c>
      <c r="Q3" s="10" t="s">
        <v>58</v>
      </c>
    </row>
    <row r="4" spans="1:16" ht="12">
      <c r="A4" s="2" t="s">
        <v>46</v>
      </c>
      <c r="B4" s="186">
        <v>235.22519760786304</v>
      </c>
      <c r="C4" s="186">
        <v>231.98849605233787</v>
      </c>
      <c r="D4" s="186">
        <v>238.15487169037297</v>
      </c>
      <c r="E4" s="186">
        <v>235.86101443345743</v>
      </c>
      <c r="F4" s="186">
        <v>228.44098599117962</v>
      </c>
      <c r="G4" s="186">
        <v>236.82894272692639</v>
      </c>
      <c r="H4" s="186">
        <v>232.982540629617</v>
      </c>
      <c r="I4" s="186">
        <v>233.3363705597563</v>
      </c>
      <c r="J4" s="186">
        <v>232.68695446107665</v>
      </c>
      <c r="K4" s="186">
        <v>226.7582400349628</v>
      </c>
      <c r="L4" s="186">
        <v>219.28206622248118</v>
      </c>
      <c r="M4" s="186">
        <v>212.3152195972161</v>
      </c>
      <c r="N4" s="187"/>
      <c r="O4" s="187"/>
      <c r="P4" s="187"/>
    </row>
    <row r="5" spans="1:17" ht="12">
      <c r="A5" s="2"/>
      <c r="B5" s="186"/>
      <c r="C5" s="186"/>
      <c r="D5" s="186"/>
      <c r="E5" s="186"/>
      <c r="F5" s="186"/>
      <c r="G5" s="186"/>
      <c r="H5" s="186"/>
      <c r="I5" s="186"/>
      <c r="J5" s="186"/>
      <c r="K5" s="186"/>
      <c r="L5" s="186"/>
      <c r="M5" s="186"/>
      <c r="N5" s="186">
        <v>209.48614413808303</v>
      </c>
      <c r="O5" s="186">
        <v>203.733004624672</v>
      </c>
      <c r="P5" s="186">
        <v>196.37384751349543</v>
      </c>
      <c r="Q5" s="186">
        <v>189.93766778818537</v>
      </c>
    </row>
    <row r="6" spans="1:17" ht="12">
      <c r="A6" s="2" t="s">
        <v>37</v>
      </c>
      <c r="B6" s="186">
        <v>79.40610014456612</v>
      </c>
      <c r="C6" s="186">
        <v>73.153776622286</v>
      </c>
      <c r="D6" s="186">
        <v>75.88922091446156</v>
      </c>
      <c r="E6" s="186">
        <v>74.73990972007506</v>
      </c>
      <c r="F6" s="186">
        <v>74.45071636007995</v>
      </c>
      <c r="G6" s="186">
        <v>71.50927189615261</v>
      </c>
      <c r="H6" s="186">
        <v>69.5575289769993</v>
      </c>
      <c r="I6" s="186">
        <v>69.30968128335215</v>
      </c>
      <c r="J6" s="186">
        <v>67.9701927423786</v>
      </c>
      <c r="K6" s="186">
        <v>66.90067868728559</v>
      </c>
      <c r="L6" s="186">
        <v>65.8524236790616</v>
      </c>
      <c r="M6" s="186">
        <v>64.30036052273563</v>
      </c>
      <c r="N6" s="186">
        <v>62.837148510778924</v>
      </c>
      <c r="O6" s="186">
        <v>61.307680537136825</v>
      </c>
      <c r="P6" s="186">
        <v>60.404516286197016</v>
      </c>
      <c r="Q6" s="186">
        <v>59.304051798717616</v>
      </c>
    </row>
    <row r="7" spans="1:17" ht="12">
      <c r="A7" s="2" t="s">
        <v>2</v>
      </c>
      <c r="B7" s="186">
        <v>87.97281110275779</v>
      </c>
      <c r="C7" s="186">
        <v>81.99244900949832</v>
      </c>
      <c r="D7" s="186">
        <v>83.94479554299015</v>
      </c>
      <c r="E7" s="186">
        <v>82.23979310014448</v>
      </c>
      <c r="F7" s="186">
        <v>81.06504738940417</v>
      </c>
      <c r="G7" s="186">
        <v>78.1017949371519</v>
      </c>
      <c r="H7" s="186">
        <v>75.62887981126998</v>
      </c>
      <c r="I7" s="186">
        <v>75.27948114479966</v>
      </c>
      <c r="J7" s="186">
        <v>73.95964800663316</v>
      </c>
      <c r="K7" s="186">
        <v>72.77966022614088</v>
      </c>
      <c r="L7" s="186">
        <v>71.48380771948747</v>
      </c>
      <c r="M7" s="186">
        <v>70.21076072070235</v>
      </c>
      <c r="N7" s="186">
        <v>68.88770545271986</v>
      </c>
      <c r="O7" s="186">
        <v>67.2817861562329</v>
      </c>
      <c r="P7" s="186">
        <v>66.11827204943197</v>
      </c>
      <c r="Q7" s="186">
        <v>64.98548568013983</v>
      </c>
    </row>
    <row r="8" spans="1:14" s="1" customFormat="1" ht="12">
      <c r="A8" s="13"/>
      <c r="B8" s="13"/>
      <c r="C8" s="13"/>
      <c r="D8" s="13"/>
      <c r="E8" s="13"/>
      <c r="F8" s="188"/>
      <c r="G8" s="188"/>
      <c r="H8" s="188"/>
      <c r="I8" s="188"/>
      <c r="J8" s="188"/>
      <c r="K8" s="188"/>
      <c r="L8" s="188"/>
      <c r="M8" s="188"/>
      <c r="N8" s="188"/>
    </row>
    <row r="9" spans="1:6" ht="52.5" customHeight="1">
      <c r="A9" s="76" t="s">
        <v>63</v>
      </c>
      <c r="B9" s="191"/>
      <c r="C9" s="191"/>
      <c r="D9" s="191"/>
      <c r="E9" s="191"/>
      <c r="F9" s="190"/>
    </row>
    <row r="10" spans="1:6" ht="39.75" customHeight="1">
      <c r="A10" s="76" t="s">
        <v>111</v>
      </c>
      <c r="B10" s="191"/>
      <c r="C10" s="191"/>
      <c r="D10" s="191"/>
      <c r="E10" s="191"/>
      <c r="F10" s="190"/>
    </row>
    <row r="11" spans="1:6" ht="25.5" customHeight="1">
      <c r="A11" s="76" t="s">
        <v>89</v>
      </c>
      <c r="B11" s="191"/>
      <c r="C11" s="191"/>
      <c r="D11" s="191"/>
      <c r="E11" s="191"/>
      <c r="F11" s="190"/>
    </row>
    <row r="12" spans="1:5" ht="12">
      <c r="A12" s="192"/>
      <c r="B12" s="192"/>
      <c r="C12" s="192"/>
      <c r="D12" s="192"/>
      <c r="E12" s="192"/>
    </row>
    <row r="13" ht="28.5" customHeight="1"/>
    <row r="44" ht="12">
      <c r="F44" s="4"/>
    </row>
    <row r="45" ht="12">
      <c r="F45" s="4"/>
    </row>
    <row r="46" ht="12.75" customHeight="1"/>
  </sheetData>
  <sheetProtection/>
  <mergeCells count="4">
    <mergeCell ref="A11:E11"/>
    <mergeCell ref="A1:F1"/>
    <mergeCell ref="A9:E9"/>
    <mergeCell ref="A10:E10"/>
  </mergeCells>
  <printOptions/>
  <pageMargins left="0.787401575" right="0.787401575" top="0.984251969" bottom="0.984251969" header="0.4921259845" footer="0.492125984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92D050"/>
  </sheetPr>
  <dimension ref="A2:K18"/>
  <sheetViews>
    <sheetView zoomScalePageLayoutView="0" workbookViewId="0" topLeftCell="A1">
      <selection activeCell="A2" sqref="A2"/>
    </sheetView>
  </sheetViews>
  <sheetFormatPr defaultColWidth="11.421875" defaultRowHeight="12.75"/>
  <cols>
    <col min="1" max="1" width="29.28125" style="70" customWidth="1"/>
    <col min="2" max="2" width="8.7109375" style="70" customWidth="1"/>
    <col min="3" max="3" width="10.8515625" style="70" customWidth="1"/>
    <col min="4" max="4" width="8.421875" style="70" customWidth="1"/>
    <col min="5" max="5" width="10.8515625" style="70" customWidth="1"/>
    <col min="6" max="6" width="8.8515625" style="70" customWidth="1"/>
    <col min="7" max="7" width="10.8515625" style="70" customWidth="1"/>
    <col min="8" max="8" width="8.421875" style="70" customWidth="1"/>
    <col min="9" max="9" width="10.8515625" style="70" customWidth="1"/>
    <col min="10" max="10" width="8.140625" style="70" customWidth="1"/>
    <col min="11" max="16384" width="10.8515625" style="70" customWidth="1"/>
  </cols>
  <sheetData>
    <row r="2" spans="1:9" ht="12.75">
      <c r="A2" s="55" t="s">
        <v>73</v>
      </c>
      <c r="B2" s="33"/>
      <c r="C2" s="33"/>
      <c r="D2" s="33"/>
      <c r="E2" s="33"/>
      <c r="F2" s="33"/>
      <c r="G2" s="33"/>
      <c r="H2" s="33"/>
      <c r="I2" s="33"/>
    </row>
    <row r="3" spans="1:11" ht="12.75">
      <c r="A3" s="147"/>
      <c r="B3" s="148" t="s">
        <v>65</v>
      </c>
      <c r="C3" s="148"/>
      <c r="D3" s="148" t="s">
        <v>66</v>
      </c>
      <c r="E3" s="148"/>
      <c r="F3" s="148" t="s">
        <v>67</v>
      </c>
      <c r="G3" s="148"/>
      <c r="H3" s="148" t="s">
        <v>68</v>
      </c>
      <c r="I3" s="148"/>
      <c r="J3" s="148" t="s">
        <v>2</v>
      </c>
      <c r="K3" s="148"/>
    </row>
    <row r="4" spans="1:11" ht="49.5">
      <c r="A4" s="147"/>
      <c r="B4" s="149" t="s">
        <v>69</v>
      </c>
      <c r="C4" s="149" t="s">
        <v>72</v>
      </c>
      <c r="D4" s="149" t="s">
        <v>69</v>
      </c>
      <c r="E4" s="149" t="s">
        <v>72</v>
      </c>
      <c r="F4" s="149" t="s">
        <v>69</v>
      </c>
      <c r="G4" s="149" t="s">
        <v>72</v>
      </c>
      <c r="H4" s="149" t="s">
        <v>69</v>
      </c>
      <c r="I4" s="149" t="s">
        <v>72</v>
      </c>
      <c r="J4" s="149" t="s">
        <v>69</v>
      </c>
      <c r="K4" s="149" t="s">
        <v>72</v>
      </c>
    </row>
    <row r="5" spans="1:11" ht="12">
      <c r="A5" s="150" t="s">
        <v>19</v>
      </c>
      <c r="B5" s="151">
        <v>56.163558149797566</v>
      </c>
      <c r="C5" s="151">
        <v>-1.9224922581117738</v>
      </c>
      <c r="D5" s="151">
        <v>64.56066130940498</v>
      </c>
      <c r="E5" s="151">
        <v>-2.94612909145539</v>
      </c>
      <c r="F5" s="151">
        <v>25.36450639128057</v>
      </c>
      <c r="G5" s="151">
        <v>1.1217208827468141</v>
      </c>
      <c r="H5" s="151">
        <v>0</v>
      </c>
      <c r="I5" s="151">
        <v>0</v>
      </c>
      <c r="J5" s="151">
        <f>'[3]TAB'!$C$56</f>
        <v>50.35708071946552</v>
      </c>
      <c r="K5" s="151">
        <f>J5-'[4]TAB'!$C$92</f>
        <v>-4.322121062689796</v>
      </c>
    </row>
    <row r="6" spans="1:11" ht="12">
      <c r="A6" s="150" t="s">
        <v>3</v>
      </c>
      <c r="B6" s="151">
        <v>7.058687391865202</v>
      </c>
      <c r="C6" s="151">
        <v>4.808599417835255</v>
      </c>
      <c r="D6" s="151">
        <v>2.3340106850814313</v>
      </c>
      <c r="E6" s="151">
        <v>0.9235691771173451</v>
      </c>
      <c r="F6" s="151">
        <v>4.351048245226571</v>
      </c>
      <c r="G6" s="151">
        <v>1.1445748263518216</v>
      </c>
      <c r="H6" s="151">
        <v>0</v>
      </c>
      <c r="I6" s="151">
        <v>0</v>
      </c>
      <c r="J6" s="151">
        <f>'[3]TAB'!$C$62</f>
        <v>6.148724903687078</v>
      </c>
      <c r="K6" s="151">
        <f>J6-'[4]TAB'!$C$98</f>
        <v>3.8468017845323956</v>
      </c>
    </row>
    <row r="7" spans="1:11" ht="12">
      <c r="A7" s="152" t="s">
        <v>42</v>
      </c>
      <c r="B7" s="151">
        <v>5.494425694507405</v>
      </c>
      <c r="C7" s="151">
        <v>-2.5204506288738413</v>
      </c>
      <c r="D7" s="151">
        <v>0.199905436185546</v>
      </c>
      <c r="E7" s="151">
        <v>0.09964891418850148</v>
      </c>
      <c r="F7" s="151">
        <v>10.450187205115297</v>
      </c>
      <c r="G7" s="151">
        <v>-11.474542889973675</v>
      </c>
      <c r="H7" s="151">
        <v>0.09300566631817786</v>
      </c>
      <c r="I7" s="151">
        <v>-27.825184886420935</v>
      </c>
      <c r="J7" s="151">
        <f>'[3]TAB'!$C$41+'[3]TAB'!$C$42+'[3]TAB'!$C$43+'[3]TAB'!$C$44</f>
        <v>6.129302359207573</v>
      </c>
      <c r="K7" s="151">
        <f>J7-(SUM(('[4]TAB'!$C$77:$C$80)))</f>
        <v>-2.9812936347685692</v>
      </c>
    </row>
    <row r="8" spans="1:11" ht="12">
      <c r="A8" s="152" t="s">
        <v>16</v>
      </c>
      <c r="B8" s="151">
        <v>23.967350559281506</v>
      </c>
      <c r="C8" s="151">
        <v>-1.8995756992417796</v>
      </c>
      <c r="D8" s="151">
        <v>19.81981840745083</v>
      </c>
      <c r="E8" s="151">
        <v>-5.73475947510568</v>
      </c>
      <c r="F8" s="151">
        <v>25.43903883919827</v>
      </c>
      <c r="G8" s="151">
        <v>13.655116078994748</v>
      </c>
      <c r="H8" s="151">
        <v>36.22597539384898</v>
      </c>
      <c r="I8" s="151">
        <v>17.991254140488415</v>
      </c>
      <c r="J8" s="151">
        <f>'[3]TAB'!$C$49</f>
        <v>23.980280554557197</v>
      </c>
      <c r="K8" s="151">
        <f>J8-'[4]TAB'!$C$85</f>
        <v>-0.157885640184535</v>
      </c>
    </row>
    <row r="9" spans="1:11" ht="12">
      <c r="A9" s="152" t="s">
        <v>43</v>
      </c>
      <c r="B9" s="151">
        <v>0.0673278070249087</v>
      </c>
      <c r="C9" s="151">
        <v>-0.07206341286378726</v>
      </c>
      <c r="D9" s="151">
        <v>0</v>
      </c>
      <c r="E9" s="151">
        <v>-0.1002565219970445</v>
      </c>
      <c r="F9" s="151">
        <v>28.74335299161949</v>
      </c>
      <c r="G9" s="151">
        <v>-5.638994206970715</v>
      </c>
      <c r="H9" s="151">
        <v>34.21323457484492</v>
      </c>
      <c r="I9" s="151">
        <v>15.33990010310827</v>
      </c>
      <c r="J9" s="151">
        <f>SUM('[3]TAB'!$C$45:$C$46)</f>
        <v>6.022271693045541</v>
      </c>
      <c r="K9" s="151">
        <f>J9-SUM('[4]TAB'!$C$81:$C$82)</f>
        <v>1.7466979440948167</v>
      </c>
    </row>
    <row r="10" spans="1:11" ht="12">
      <c r="A10" s="152" t="s">
        <v>41</v>
      </c>
      <c r="B10" s="151">
        <v>0.1605411929656808</v>
      </c>
      <c r="C10" s="151">
        <v>0.020014909869431857</v>
      </c>
      <c r="D10" s="151">
        <v>0.13750151365738628</v>
      </c>
      <c r="E10" s="151">
        <v>0.06773295540457205</v>
      </c>
      <c r="F10" s="151">
        <v>0.7140549699417148</v>
      </c>
      <c r="G10" s="151">
        <v>0.5144451225371549</v>
      </c>
      <c r="H10" s="151">
        <v>13.466290061113156</v>
      </c>
      <c r="I10" s="151">
        <v>-10.322230084726776</v>
      </c>
      <c r="J10" s="151">
        <f>'[3]TAB'!$C$50+'[3]TAB'!$C$51</f>
        <v>0.28472587948128447</v>
      </c>
      <c r="K10" s="151">
        <f>J10-SUM('[4]TAB'!$C$86:$C$87)</f>
        <v>0.13351516614701284</v>
      </c>
    </row>
    <row r="11" spans="1:11" ht="12">
      <c r="A11" s="152" t="s">
        <v>44</v>
      </c>
      <c r="B11" s="151">
        <v>2.7163478463463995</v>
      </c>
      <c r="C11" s="151">
        <v>0.9308837052184429</v>
      </c>
      <c r="D11" s="151">
        <v>4.159464833857662</v>
      </c>
      <c r="E11" s="151">
        <v>-0.21136305496512264</v>
      </c>
      <c r="F11" s="151">
        <v>1.6561896271570848</v>
      </c>
      <c r="G11" s="151">
        <v>-0.2411155973307566</v>
      </c>
      <c r="H11" s="151">
        <v>8.487530187030591</v>
      </c>
      <c r="I11" s="151">
        <v>8.487530187030591</v>
      </c>
      <c r="J11" s="151">
        <f>'[3]TAB'!$C$52</f>
        <v>2.6070851075196666</v>
      </c>
      <c r="K11" s="151">
        <f>J11-'[4]TAB'!$C$88</f>
        <v>0.6149679591700727</v>
      </c>
    </row>
    <row r="12" spans="1:11" ht="12">
      <c r="A12" s="152" t="s">
        <v>13</v>
      </c>
      <c r="B12" s="151">
        <v>0.006082510843303428</v>
      </c>
      <c r="C12" s="151">
        <v>0.002546000328400179</v>
      </c>
      <c r="D12" s="151">
        <v>0</v>
      </c>
      <c r="E12" s="151">
        <v>0</v>
      </c>
      <c r="F12" s="151">
        <v>0.006038952729330669</v>
      </c>
      <c r="G12" s="151">
        <v>-0.18708127765193974</v>
      </c>
      <c r="H12" s="151">
        <v>6.215159404283501</v>
      </c>
      <c r="I12" s="151">
        <v>-4.498484394926052</v>
      </c>
      <c r="J12" s="151">
        <f>'[3]TAB'!$C$47</f>
        <v>0.010944475747011316</v>
      </c>
      <c r="K12" s="151">
        <f>J12-'[4]TAB'!$C$83</f>
        <v>-0.019251941379810643</v>
      </c>
    </row>
    <row r="13" spans="1:11" ht="12">
      <c r="A13" s="152" t="s">
        <v>14</v>
      </c>
      <c r="B13" s="151">
        <v>0.04463012669247731</v>
      </c>
      <c r="C13" s="151">
        <v>-0.023354369492195735</v>
      </c>
      <c r="D13" s="151">
        <v>7.6659291912795595</v>
      </c>
      <c r="E13" s="151">
        <v>7.602685139880208</v>
      </c>
      <c r="F13" s="151">
        <v>0.009368075201033731</v>
      </c>
      <c r="G13" s="151">
        <v>-0.04835601940893247</v>
      </c>
      <c r="H13" s="151">
        <v>0.21592899799136325</v>
      </c>
      <c r="I13" s="151">
        <v>0.20052145990813094</v>
      </c>
      <c r="J13" s="151">
        <f>'[3]TAB'!$C$48</f>
        <v>0.5922914310527845</v>
      </c>
      <c r="K13" s="151">
        <f>J13-'[4]TAB'!$C$84</f>
        <v>0.5259223264328893</v>
      </c>
    </row>
    <row r="14" spans="1:11" ht="12">
      <c r="A14" s="152" t="s">
        <v>15</v>
      </c>
      <c r="B14" s="151">
        <v>2.486848703417621</v>
      </c>
      <c r="C14" s="151">
        <v>-0.00031894737336068957</v>
      </c>
      <c r="D14" s="151">
        <v>0.22485733532192853</v>
      </c>
      <c r="E14" s="151">
        <v>-0.23649821632289064</v>
      </c>
      <c r="F14" s="151">
        <v>3.1488202029608745</v>
      </c>
      <c r="G14" s="151">
        <v>1.5290797825400175</v>
      </c>
      <c r="H14" s="151">
        <v>0</v>
      </c>
      <c r="I14" s="151">
        <v>0</v>
      </c>
      <c r="J14" s="151">
        <f>'[3]TAB'!$C$58</f>
        <v>2.456959767993144</v>
      </c>
      <c r="K14" s="151">
        <f>J14-'[4]TAB'!$C$94</f>
        <v>0.22744168047073732</v>
      </c>
    </row>
    <row r="15" spans="1:11" ht="12">
      <c r="A15" s="152" t="s">
        <v>45</v>
      </c>
      <c r="B15" s="151">
        <v>1.8342000172579516</v>
      </c>
      <c r="C15" s="151">
        <v>0.6762112827052216</v>
      </c>
      <c r="D15" s="151">
        <v>0.8978512877606684</v>
      </c>
      <c r="E15" s="151">
        <v>0.4351136512584259</v>
      </c>
      <c r="F15" s="151">
        <v>0.11739449956975002</v>
      </c>
      <c r="G15" s="151">
        <v>-0.3748467018345932</v>
      </c>
      <c r="H15" s="151">
        <v>1.0828757145693106</v>
      </c>
      <c r="I15" s="151">
        <v>0.6266934755383526</v>
      </c>
      <c r="J15" s="151">
        <f>'[3]TAB'!$C$53+'[3]TAB'!$C$54+'[3]TAB'!$C$55+'[3]TAB'!$C$57+'[3]TAB'!$C$59+'[3]TAB'!$C$60+'[3]TAB'!$C$61+'[3]TAB'!$C$63+'[3]TAB'!$C$64+'[3]TAB'!$C$65</f>
        <v>1.4103331082432096</v>
      </c>
      <c r="K15" s="151">
        <f>J15-'[4]TAB'!$P$85</f>
        <v>0.385205418174815</v>
      </c>
    </row>
    <row r="16" spans="1:11" ht="12.75">
      <c r="A16" s="153" t="s">
        <v>70</v>
      </c>
      <c r="B16" s="154">
        <v>100.00000000000003</v>
      </c>
      <c r="C16" s="155" t="s">
        <v>71</v>
      </c>
      <c r="D16" s="154">
        <v>99.99999999999999</v>
      </c>
      <c r="E16" s="155" t="s">
        <v>71</v>
      </c>
      <c r="F16" s="154">
        <v>100</v>
      </c>
      <c r="G16" s="155" t="s">
        <v>71</v>
      </c>
      <c r="H16" s="154">
        <v>100</v>
      </c>
      <c r="I16" s="155" t="s">
        <v>71</v>
      </c>
      <c r="J16" s="154">
        <v>100</v>
      </c>
      <c r="K16" s="155" t="s">
        <v>71</v>
      </c>
    </row>
    <row r="18" spans="1:9" ht="93" customHeight="1">
      <c r="A18" s="191" t="s">
        <v>106</v>
      </c>
      <c r="B18" s="191"/>
      <c r="C18" s="191"/>
      <c r="D18" s="191"/>
      <c r="E18" s="191"/>
      <c r="F18" s="191"/>
      <c r="G18" s="191"/>
      <c r="H18" s="191"/>
      <c r="I18" s="191"/>
    </row>
  </sheetData>
  <sheetProtection/>
  <mergeCells count="7">
    <mergeCell ref="A18:I18"/>
    <mergeCell ref="J3:K3"/>
    <mergeCell ref="A3:A4"/>
    <mergeCell ref="B3:C3"/>
    <mergeCell ref="D3:E3"/>
    <mergeCell ref="F3:G3"/>
    <mergeCell ref="H3:I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ACHOL</dc:creator>
  <cp:keywords/>
  <dc:description/>
  <cp:lastModifiedBy>*</cp:lastModifiedBy>
  <cp:lastPrinted>2014-05-21T14:59:07Z</cp:lastPrinted>
  <dcterms:created xsi:type="dcterms:W3CDTF">2006-02-08T14:47:25Z</dcterms:created>
  <dcterms:modified xsi:type="dcterms:W3CDTF">2017-02-10T12:35:22Z</dcterms:modified>
  <cp:category/>
  <cp:version/>
  <cp:contentType/>
  <cp:contentStatus/>
</cp:coreProperties>
</file>